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wcardona\Desktop\SOSEP GENERAL\MIS AÑOS DORADOS\SOCIO LINGUISTICA\"/>
    </mc:Choice>
  </mc:AlternateContent>
  <bookViews>
    <workbookView xWindow="0" yWindow="0" windowWidth="28800" windowHeight="12315" activeTab="1"/>
  </bookViews>
  <sheets>
    <sheet name="General" sheetId="4" r:id="rId1"/>
    <sheet name="EDAD" sheetId="5" r:id="rId2"/>
    <sheet name="Departamento" sheetId="3" r:id="rId3"/>
    <sheet name="Regiones" sheetId="1" r:id="rId4"/>
  </sheets>
  <definedNames>
    <definedName name="_xlnm.Print_Area" localSheetId="0">General!$A$1:$AF$25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5" l="1"/>
  <c r="AE78" i="1" l="1"/>
  <c r="AE77" i="1"/>
  <c r="AE76" i="1"/>
  <c r="AE79" i="1" s="1"/>
  <c r="AE75" i="1"/>
  <c r="AE74" i="1"/>
  <c r="AE73" i="1"/>
  <c r="AE72" i="1"/>
  <c r="AE71" i="1"/>
  <c r="AE70" i="1"/>
  <c r="AE69" i="1"/>
  <c r="AE68" i="1"/>
  <c r="AE67" i="1"/>
  <c r="AE66" i="1"/>
  <c r="AE65" i="1"/>
  <c r="AE64" i="1"/>
  <c r="AD73" i="1"/>
  <c r="E73" i="1"/>
  <c r="E5" i="5"/>
  <c r="D6" i="5"/>
  <c r="D5" i="5"/>
  <c r="C6" i="5"/>
  <c r="C5" i="5"/>
  <c r="V58" i="3"/>
  <c r="W5" i="4" s="1"/>
  <c r="AE5" i="4" s="1"/>
  <c r="D58" i="3"/>
  <c r="E5" i="4" s="1"/>
  <c r="C58" i="3"/>
  <c r="D5" i="4" s="1"/>
  <c r="F6" i="4"/>
  <c r="E58" i="3"/>
  <c r="AD57" i="3"/>
  <c r="AD58" i="3"/>
  <c r="E57" i="3"/>
  <c r="F5" i="4" l="1"/>
  <c r="D65" i="1"/>
  <c r="C65" i="1"/>
  <c r="D62" i="3" l="1"/>
  <c r="C62" i="3"/>
  <c r="E6" i="4" l="1"/>
  <c r="D6" i="4"/>
  <c r="E9" i="4"/>
  <c r="D9" i="4"/>
  <c r="E12" i="4"/>
  <c r="D12" i="4"/>
  <c r="E21" i="4"/>
  <c r="D21" i="4"/>
  <c r="E8" i="4"/>
  <c r="D8" i="4"/>
  <c r="E17" i="4"/>
  <c r="D17" i="4"/>
  <c r="E19" i="4"/>
  <c r="D19" i="4"/>
  <c r="E22" i="4"/>
  <c r="D22" i="4"/>
  <c r="E16" i="4"/>
  <c r="D16" i="4"/>
  <c r="E18" i="4"/>
  <c r="D18" i="4"/>
  <c r="E23" i="4"/>
  <c r="D23" i="4"/>
  <c r="E11" i="4"/>
  <c r="D11" i="4"/>
  <c r="E14" i="4"/>
  <c r="D14" i="4"/>
  <c r="E13" i="4"/>
  <c r="D15" i="4"/>
  <c r="E15" i="4"/>
  <c r="E20" i="4"/>
  <c r="D20" i="4"/>
  <c r="E10" i="4"/>
  <c r="D10" i="4"/>
  <c r="H10" i="4"/>
  <c r="I10" i="4"/>
  <c r="J10" i="4"/>
  <c r="K10" i="4"/>
  <c r="L10" i="4"/>
  <c r="M10" i="4"/>
  <c r="N10" i="4"/>
  <c r="O10" i="4"/>
  <c r="P10" i="4"/>
  <c r="Q10" i="4"/>
  <c r="R10" i="4"/>
  <c r="S10" i="4"/>
  <c r="T10" i="4"/>
  <c r="U10" i="4"/>
  <c r="V10" i="4"/>
  <c r="W10" i="4"/>
  <c r="X10" i="4"/>
  <c r="Y10" i="4"/>
  <c r="Z10" i="4"/>
  <c r="AA10" i="4"/>
  <c r="AB10" i="4"/>
  <c r="AC10" i="4"/>
  <c r="AD10" i="4"/>
  <c r="G10" i="4"/>
  <c r="H20" i="4"/>
  <c r="I20" i="4"/>
  <c r="J20" i="4"/>
  <c r="K20" i="4"/>
  <c r="L20" i="4"/>
  <c r="M20" i="4"/>
  <c r="N20" i="4"/>
  <c r="O20" i="4"/>
  <c r="P20" i="4"/>
  <c r="Q20" i="4"/>
  <c r="R20" i="4"/>
  <c r="S20" i="4"/>
  <c r="T20" i="4"/>
  <c r="U20" i="4"/>
  <c r="V20" i="4"/>
  <c r="W20" i="4"/>
  <c r="X20" i="4"/>
  <c r="Y20" i="4"/>
  <c r="Z20" i="4"/>
  <c r="AA20" i="4"/>
  <c r="AB20" i="4"/>
  <c r="AC20" i="4"/>
  <c r="AD20" i="4"/>
  <c r="G20" i="4"/>
  <c r="H15" i="4"/>
  <c r="I15" i="4"/>
  <c r="J15" i="4"/>
  <c r="K15" i="4"/>
  <c r="L15" i="4"/>
  <c r="M15" i="4"/>
  <c r="N15" i="4"/>
  <c r="O15" i="4"/>
  <c r="P15" i="4"/>
  <c r="Q15" i="4"/>
  <c r="R15" i="4"/>
  <c r="S15" i="4"/>
  <c r="T15" i="4"/>
  <c r="U15" i="4"/>
  <c r="V15" i="4"/>
  <c r="W15" i="4"/>
  <c r="X15" i="4"/>
  <c r="Y15" i="4"/>
  <c r="Z15" i="4"/>
  <c r="AA15" i="4"/>
  <c r="AB15" i="4"/>
  <c r="AC15" i="4"/>
  <c r="AD15" i="4"/>
  <c r="G15" i="4"/>
  <c r="H13" i="4"/>
  <c r="I13" i="4"/>
  <c r="J13" i="4"/>
  <c r="K13" i="4"/>
  <c r="L13" i="4"/>
  <c r="M13" i="4"/>
  <c r="N13" i="4"/>
  <c r="O13" i="4"/>
  <c r="P13" i="4"/>
  <c r="Q13" i="4"/>
  <c r="R13" i="4"/>
  <c r="S13" i="4"/>
  <c r="T13" i="4"/>
  <c r="U13" i="4"/>
  <c r="V13" i="4"/>
  <c r="W13" i="4"/>
  <c r="X13" i="4"/>
  <c r="Y13" i="4"/>
  <c r="Z13" i="4"/>
  <c r="AA13" i="4"/>
  <c r="AB13" i="4"/>
  <c r="AD13" i="4"/>
  <c r="G13" i="4"/>
  <c r="H14" i="4"/>
  <c r="I14" i="4"/>
  <c r="J14" i="4"/>
  <c r="K14" i="4"/>
  <c r="L14" i="4"/>
  <c r="M14" i="4"/>
  <c r="N14" i="4"/>
  <c r="O14" i="4"/>
  <c r="P14" i="4"/>
  <c r="Q14" i="4"/>
  <c r="R14" i="4"/>
  <c r="S14" i="4"/>
  <c r="T14" i="4"/>
  <c r="U14" i="4"/>
  <c r="V14" i="4"/>
  <c r="W14" i="4"/>
  <c r="X14" i="4"/>
  <c r="Y14" i="4"/>
  <c r="Z14" i="4"/>
  <c r="AA14" i="4"/>
  <c r="AB14" i="4"/>
  <c r="AC14" i="4"/>
  <c r="AD14" i="4"/>
  <c r="G14" i="4"/>
  <c r="H11" i="4"/>
  <c r="I11" i="4"/>
  <c r="J11" i="4"/>
  <c r="K11" i="4"/>
  <c r="L11" i="4"/>
  <c r="M11" i="4"/>
  <c r="N11" i="4"/>
  <c r="O11" i="4"/>
  <c r="P11" i="4"/>
  <c r="Q11" i="4"/>
  <c r="R11" i="4"/>
  <c r="S11" i="4"/>
  <c r="T11" i="4"/>
  <c r="U11" i="4"/>
  <c r="V11" i="4"/>
  <c r="W11" i="4"/>
  <c r="X11" i="4"/>
  <c r="Y11" i="4"/>
  <c r="Z11" i="4"/>
  <c r="AA11" i="4"/>
  <c r="AB11" i="4"/>
  <c r="AC11" i="4"/>
  <c r="AD11" i="4"/>
  <c r="G11" i="4"/>
  <c r="H23" i="4"/>
  <c r="I23" i="4"/>
  <c r="J23" i="4"/>
  <c r="K23" i="4"/>
  <c r="L23" i="4"/>
  <c r="M23" i="4"/>
  <c r="N23" i="4"/>
  <c r="O23" i="4"/>
  <c r="P23" i="4"/>
  <c r="Q23" i="4"/>
  <c r="R23" i="4"/>
  <c r="S23" i="4"/>
  <c r="T23" i="4"/>
  <c r="U23" i="4"/>
  <c r="V23" i="4"/>
  <c r="W23" i="4"/>
  <c r="X23" i="4"/>
  <c r="Y23" i="4"/>
  <c r="Z23" i="4"/>
  <c r="AA23" i="4"/>
  <c r="AB23" i="4"/>
  <c r="AC23" i="4"/>
  <c r="AD23" i="4"/>
  <c r="G23" i="4"/>
  <c r="H18" i="4"/>
  <c r="I18" i="4"/>
  <c r="J18" i="4"/>
  <c r="K18" i="4"/>
  <c r="L18" i="4"/>
  <c r="M18" i="4"/>
  <c r="N18" i="4"/>
  <c r="O18" i="4"/>
  <c r="P18" i="4"/>
  <c r="Q18" i="4"/>
  <c r="R18" i="4"/>
  <c r="S18" i="4"/>
  <c r="T18" i="4"/>
  <c r="U18" i="4"/>
  <c r="V18" i="4"/>
  <c r="W18" i="4"/>
  <c r="X18" i="4"/>
  <c r="Y18" i="4"/>
  <c r="Z18" i="4"/>
  <c r="AA18" i="4"/>
  <c r="AB18" i="4"/>
  <c r="AC18" i="4"/>
  <c r="AD18" i="4"/>
  <c r="G18" i="4"/>
  <c r="N16" i="4"/>
  <c r="O16" i="4"/>
  <c r="P16" i="4"/>
  <c r="Q16" i="4"/>
  <c r="R16" i="4"/>
  <c r="S16" i="4"/>
  <c r="T16" i="4"/>
  <c r="U16" i="4"/>
  <c r="V16" i="4"/>
  <c r="W16" i="4"/>
  <c r="X16" i="4"/>
  <c r="Y16" i="4"/>
  <c r="Z16" i="4"/>
  <c r="AA16" i="4"/>
  <c r="AB16" i="4"/>
  <c r="AC16" i="4"/>
  <c r="AD16" i="4"/>
  <c r="G16" i="4"/>
  <c r="H7" i="4"/>
  <c r="I7" i="4"/>
  <c r="J7" i="4"/>
  <c r="K7" i="4"/>
  <c r="L7" i="4"/>
  <c r="M7" i="4"/>
  <c r="N7" i="4"/>
  <c r="O7" i="4"/>
  <c r="P7" i="4"/>
  <c r="Q7" i="4"/>
  <c r="R7" i="4"/>
  <c r="S7" i="4"/>
  <c r="T7" i="4"/>
  <c r="U7" i="4"/>
  <c r="V7" i="4"/>
  <c r="W7" i="4"/>
  <c r="X7" i="4"/>
  <c r="Y7" i="4"/>
  <c r="Z7" i="4"/>
  <c r="AA7" i="4"/>
  <c r="AB7" i="4"/>
  <c r="AC7" i="4"/>
  <c r="G7" i="4"/>
  <c r="H5" i="4"/>
  <c r="I5" i="4"/>
  <c r="J5" i="4"/>
  <c r="K5" i="4"/>
  <c r="L5" i="4"/>
  <c r="M5" i="4"/>
  <c r="N5" i="4"/>
  <c r="O5" i="4"/>
  <c r="P5" i="4"/>
  <c r="Q5" i="4"/>
  <c r="R5" i="4"/>
  <c r="S5" i="4"/>
  <c r="T5" i="4"/>
  <c r="U5" i="4"/>
  <c r="V5" i="4"/>
  <c r="X5" i="4"/>
  <c r="Y5" i="4"/>
  <c r="Z5" i="4"/>
  <c r="AA5" i="4"/>
  <c r="AB5" i="4"/>
  <c r="AC5" i="4"/>
  <c r="AD5" i="4"/>
  <c r="G5" i="4"/>
  <c r="H22" i="4"/>
  <c r="I22" i="4"/>
  <c r="J22" i="4"/>
  <c r="K22" i="4"/>
  <c r="L22" i="4"/>
  <c r="M22" i="4"/>
  <c r="N22" i="4"/>
  <c r="O22" i="4"/>
  <c r="P22" i="4"/>
  <c r="Q22" i="4"/>
  <c r="R22" i="4"/>
  <c r="S22" i="4"/>
  <c r="T22" i="4"/>
  <c r="U22" i="4"/>
  <c r="V22" i="4"/>
  <c r="W22" i="4"/>
  <c r="X22" i="4"/>
  <c r="Y22" i="4"/>
  <c r="Z22" i="4"/>
  <c r="AA22" i="4"/>
  <c r="AB22" i="4"/>
  <c r="AC22" i="4"/>
  <c r="AD22" i="4"/>
  <c r="G22" i="4"/>
  <c r="H19" i="4"/>
  <c r="I19" i="4"/>
  <c r="J19" i="4"/>
  <c r="K19" i="4"/>
  <c r="L19" i="4"/>
  <c r="M19" i="4"/>
  <c r="N19" i="4"/>
  <c r="O19" i="4"/>
  <c r="P19" i="4"/>
  <c r="Q19" i="4"/>
  <c r="R19" i="4"/>
  <c r="S19" i="4"/>
  <c r="T19" i="4"/>
  <c r="U19" i="4"/>
  <c r="V19" i="4"/>
  <c r="W19" i="4"/>
  <c r="X19" i="4"/>
  <c r="Y19" i="4"/>
  <c r="Z19" i="4"/>
  <c r="AA19" i="4"/>
  <c r="AB19" i="4"/>
  <c r="AC19" i="4"/>
  <c r="AD19" i="4"/>
  <c r="G19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G17" i="4"/>
  <c r="AE17" i="4" s="1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V8" i="4"/>
  <c r="W8" i="4"/>
  <c r="X8" i="4"/>
  <c r="Y8" i="4"/>
  <c r="Z8" i="4"/>
  <c r="AA8" i="4"/>
  <c r="AB8" i="4"/>
  <c r="AC8" i="4"/>
  <c r="AD8" i="4"/>
  <c r="G8" i="4"/>
  <c r="H21" i="4"/>
  <c r="I21" i="4"/>
  <c r="J21" i="4"/>
  <c r="K21" i="4"/>
  <c r="L21" i="4"/>
  <c r="M21" i="4"/>
  <c r="N21" i="4"/>
  <c r="O21" i="4"/>
  <c r="P21" i="4"/>
  <c r="Q21" i="4"/>
  <c r="R21" i="4"/>
  <c r="S21" i="4"/>
  <c r="T21" i="4"/>
  <c r="U21" i="4"/>
  <c r="V21" i="4"/>
  <c r="W21" i="4"/>
  <c r="X21" i="4"/>
  <c r="Y21" i="4"/>
  <c r="Z21" i="4"/>
  <c r="AA21" i="4"/>
  <c r="AB21" i="4"/>
  <c r="AC21" i="4"/>
  <c r="AD21" i="4"/>
  <c r="G21" i="4"/>
  <c r="H12" i="4"/>
  <c r="AE12" i="4" s="1"/>
  <c r="I12" i="4"/>
  <c r="J12" i="4"/>
  <c r="K12" i="4"/>
  <c r="L12" i="4"/>
  <c r="M12" i="4"/>
  <c r="N12" i="4"/>
  <c r="O12" i="4"/>
  <c r="P12" i="4"/>
  <c r="Q12" i="4"/>
  <c r="R12" i="4"/>
  <c r="S12" i="4"/>
  <c r="T12" i="4"/>
  <c r="U12" i="4"/>
  <c r="V12" i="4"/>
  <c r="W12" i="4"/>
  <c r="X12" i="4"/>
  <c r="Y12" i="4"/>
  <c r="Z12" i="4"/>
  <c r="AA12" i="4"/>
  <c r="AB12" i="4"/>
  <c r="AC12" i="4"/>
  <c r="AD12" i="4"/>
  <c r="G12" i="4"/>
  <c r="H9" i="4"/>
  <c r="I9" i="4"/>
  <c r="J9" i="4"/>
  <c r="K9" i="4"/>
  <c r="L9" i="4"/>
  <c r="M9" i="4"/>
  <c r="N9" i="4"/>
  <c r="O9" i="4"/>
  <c r="P9" i="4"/>
  <c r="Q9" i="4"/>
  <c r="R9" i="4"/>
  <c r="S9" i="4"/>
  <c r="T9" i="4"/>
  <c r="U9" i="4"/>
  <c r="V9" i="4"/>
  <c r="W9" i="4"/>
  <c r="X9" i="4"/>
  <c r="Y9" i="4"/>
  <c r="Z9" i="4"/>
  <c r="AA9" i="4"/>
  <c r="AB9" i="4"/>
  <c r="AC9" i="4"/>
  <c r="AD9" i="4"/>
  <c r="G9" i="4"/>
  <c r="P6" i="4"/>
  <c r="Q6" i="4"/>
  <c r="R6" i="4"/>
  <c r="S6" i="4"/>
  <c r="T6" i="4"/>
  <c r="U6" i="4"/>
  <c r="V6" i="4"/>
  <c r="W6" i="4"/>
  <c r="X6" i="4"/>
  <c r="Y6" i="4"/>
  <c r="Z6" i="4"/>
  <c r="AA6" i="4"/>
  <c r="AB6" i="4"/>
  <c r="AC6" i="4"/>
  <c r="AD6" i="4"/>
  <c r="I6" i="4"/>
  <c r="J6" i="4"/>
  <c r="K6" i="4"/>
  <c r="L6" i="4"/>
  <c r="M6" i="4"/>
  <c r="N6" i="4"/>
  <c r="O6" i="4"/>
  <c r="G6" i="4"/>
  <c r="E97" i="1" l="1"/>
  <c r="AD76" i="1"/>
  <c r="AD72" i="1"/>
  <c r="E72" i="1"/>
  <c r="E67" i="1"/>
  <c r="E64" i="1"/>
  <c r="AD46" i="1"/>
  <c r="E46" i="1"/>
  <c r="E31" i="1"/>
  <c r="AD31" i="1"/>
  <c r="E133" i="3" l="1"/>
  <c r="AD133" i="3"/>
  <c r="E143" i="3"/>
  <c r="E142" i="3"/>
  <c r="E141" i="3"/>
  <c r="E140" i="3"/>
  <c r="E139" i="3"/>
  <c r="E138" i="3"/>
  <c r="E137" i="3"/>
  <c r="E136" i="3"/>
  <c r="E135" i="3"/>
  <c r="E134" i="3"/>
  <c r="E132" i="3"/>
  <c r="E131" i="3"/>
  <c r="E130" i="3"/>
  <c r="AC144" i="3"/>
  <c r="AB144" i="3"/>
  <c r="AA144" i="3"/>
  <c r="Z144" i="3"/>
  <c r="Y144" i="3"/>
  <c r="X144" i="3"/>
  <c r="W144" i="3"/>
  <c r="V144" i="3"/>
  <c r="U144" i="3"/>
  <c r="T144" i="3"/>
  <c r="S144" i="3"/>
  <c r="R144" i="3"/>
  <c r="Q144" i="3"/>
  <c r="P144" i="3"/>
  <c r="O144" i="3"/>
  <c r="N144" i="3"/>
  <c r="M144" i="3"/>
  <c r="L144" i="3"/>
  <c r="K144" i="3"/>
  <c r="J144" i="3"/>
  <c r="I144" i="3"/>
  <c r="H144" i="3"/>
  <c r="G144" i="3"/>
  <c r="F144" i="3"/>
  <c r="D144" i="3"/>
  <c r="AC124" i="3"/>
  <c r="AB124" i="3"/>
  <c r="AA124" i="3"/>
  <c r="Z124" i="3"/>
  <c r="Y124" i="3"/>
  <c r="X124" i="3"/>
  <c r="W124" i="3"/>
  <c r="V124" i="3"/>
  <c r="U124" i="3"/>
  <c r="T124" i="3"/>
  <c r="S124" i="3"/>
  <c r="R124" i="3"/>
  <c r="Q124" i="3"/>
  <c r="P124" i="3"/>
  <c r="O124" i="3"/>
  <c r="N124" i="3"/>
  <c r="M124" i="3"/>
  <c r="L124" i="3"/>
  <c r="K124" i="3"/>
  <c r="J124" i="3"/>
  <c r="I124" i="3"/>
  <c r="H124" i="3"/>
  <c r="G124" i="3"/>
  <c r="F124" i="3"/>
  <c r="D124" i="3"/>
  <c r="AC118" i="3"/>
  <c r="AB118" i="3"/>
  <c r="AA118" i="3"/>
  <c r="Z118" i="3"/>
  <c r="Y118" i="3"/>
  <c r="X118" i="3"/>
  <c r="W118" i="3"/>
  <c r="V118" i="3"/>
  <c r="U118" i="3"/>
  <c r="T118" i="3"/>
  <c r="S118" i="3"/>
  <c r="R118" i="3"/>
  <c r="Q118" i="3"/>
  <c r="P118" i="3"/>
  <c r="O118" i="3"/>
  <c r="N118" i="3"/>
  <c r="M118" i="3"/>
  <c r="L118" i="3"/>
  <c r="K118" i="3"/>
  <c r="J118" i="3"/>
  <c r="I118" i="3"/>
  <c r="H118" i="3"/>
  <c r="G118" i="3"/>
  <c r="F118" i="3"/>
  <c r="D118" i="3"/>
  <c r="E123" i="3"/>
  <c r="E122" i="3"/>
  <c r="E121" i="3"/>
  <c r="E120" i="3"/>
  <c r="E117" i="3"/>
  <c r="E116" i="3"/>
  <c r="E112" i="3"/>
  <c r="E111" i="3"/>
  <c r="E110" i="3"/>
  <c r="E109" i="3"/>
  <c r="E108" i="3"/>
  <c r="E107" i="3"/>
  <c r="AC113" i="3"/>
  <c r="AB113" i="3"/>
  <c r="AC13" i="4" s="1"/>
  <c r="AA113" i="3"/>
  <c r="Z113" i="3"/>
  <c r="Y113" i="3"/>
  <c r="X113" i="3"/>
  <c r="W113" i="3"/>
  <c r="V113" i="3"/>
  <c r="U113" i="3"/>
  <c r="T113" i="3"/>
  <c r="S113" i="3"/>
  <c r="R113" i="3"/>
  <c r="Q113" i="3"/>
  <c r="P113" i="3"/>
  <c r="O113" i="3"/>
  <c r="N113" i="3"/>
  <c r="M113" i="3"/>
  <c r="L113" i="3"/>
  <c r="K113" i="3"/>
  <c r="J113" i="3"/>
  <c r="I113" i="3"/>
  <c r="H113" i="3"/>
  <c r="G113" i="3"/>
  <c r="F113" i="3"/>
  <c r="D113" i="3"/>
  <c r="E144" i="3" l="1"/>
  <c r="E124" i="3"/>
  <c r="E118" i="3"/>
  <c r="E113" i="3"/>
  <c r="AB90" i="3" l="1"/>
  <c r="AD89" i="3"/>
  <c r="AC101" i="3"/>
  <c r="AB101" i="3"/>
  <c r="AA101" i="3"/>
  <c r="Z101" i="3"/>
  <c r="Y101" i="3"/>
  <c r="X101" i="3"/>
  <c r="W101" i="3"/>
  <c r="V101" i="3"/>
  <c r="U101" i="3"/>
  <c r="T101" i="3"/>
  <c r="S101" i="3"/>
  <c r="R101" i="3"/>
  <c r="Q101" i="3"/>
  <c r="P101" i="3"/>
  <c r="O101" i="3"/>
  <c r="N101" i="3"/>
  <c r="M101" i="3"/>
  <c r="L101" i="3"/>
  <c r="K101" i="3"/>
  <c r="J101" i="3"/>
  <c r="I101" i="3"/>
  <c r="H101" i="3"/>
  <c r="G101" i="3"/>
  <c r="F101" i="3"/>
  <c r="D101" i="3"/>
  <c r="E100" i="3"/>
  <c r="E99" i="3"/>
  <c r="E98" i="3"/>
  <c r="E97" i="3"/>
  <c r="E96" i="3"/>
  <c r="E95" i="3"/>
  <c r="E94" i="3"/>
  <c r="E93" i="3"/>
  <c r="E92" i="3"/>
  <c r="E89" i="3"/>
  <c r="E88" i="3"/>
  <c r="E87" i="3"/>
  <c r="E86" i="3"/>
  <c r="AC90" i="3"/>
  <c r="AA90" i="3"/>
  <c r="Z90" i="3"/>
  <c r="Y90" i="3"/>
  <c r="X90" i="3"/>
  <c r="W90" i="3"/>
  <c r="V90" i="3"/>
  <c r="U90" i="3"/>
  <c r="T90" i="3"/>
  <c r="S90" i="3"/>
  <c r="R90" i="3"/>
  <c r="Q90" i="3"/>
  <c r="P90" i="3"/>
  <c r="O90" i="3"/>
  <c r="N90" i="3"/>
  <c r="M90" i="3"/>
  <c r="L90" i="3"/>
  <c r="K90" i="3"/>
  <c r="J90" i="3"/>
  <c r="I90" i="3"/>
  <c r="H90" i="3"/>
  <c r="G90" i="3"/>
  <c r="F90" i="3"/>
  <c r="E79" i="3"/>
  <c r="E78" i="3"/>
  <c r="E77" i="3"/>
  <c r="E76" i="3"/>
  <c r="E75" i="3"/>
  <c r="E72" i="3"/>
  <c r="E71" i="3"/>
  <c r="E70" i="3"/>
  <c r="E69" i="3"/>
  <c r="E65" i="3"/>
  <c r="E66" i="3" s="1"/>
  <c r="E62" i="3"/>
  <c r="E61" i="3"/>
  <c r="E60" i="3"/>
  <c r="E56" i="3"/>
  <c r="E55" i="3"/>
  <c r="AC80" i="3"/>
  <c r="AB80" i="3"/>
  <c r="AA80" i="3"/>
  <c r="Z80" i="3"/>
  <c r="Y80" i="3"/>
  <c r="X80" i="3"/>
  <c r="W80" i="3"/>
  <c r="V80" i="3"/>
  <c r="U80" i="3"/>
  <c r="T80" i="3"/>
  <c r="S80" i="3"/>
  <c r="R80" i="3"/>
  <c r="Q80" i="3"/>
  <c r="P80" i="3"/>
  <c r="O80" i="3"/>
  <c r="N80" i="3"/>
  <c r="M80" i="3"/>
  <c r="L80" i="3"/>
  <c r="K80" i="3"/>
  <c r="J80" i="3"/>
  <c r="I80" i="3"/>
  <c r="H80" i="3"/>
  <c r="G80" i="3"/>
  <c r="F80" i="3"/>
  <c r="D80" i="3"/>
  <c r="AC73" i="3"/>
  <c r="AB73" i="3"/>
  <c r="AA73" i="3"/>
  <c r="Z73" i="3"/>
  <c r="Y73" i="3"/>
  <c r="X73" i="3"/>
  <c r="W73" i="3"/>
  <c r="V73" i="3"/>
  <c r="U73" i="3"/>
  <c r="T73" i="3"/>
  <c r="S73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D73" i="3"/>
  <c r="C73" i="3"/>
  <c r="AC58" i="3"/>
  <c r="AB58" i="3"/>
  <c r="AA58" i="3"/>
  <c r="Z58" i="3"/>
  <c r="Y58" i="3"/>
  <c r="X58" i="3"/>
  <c r="W58" i="3"/>
  <c r="U58" i="3"/>
  <c r="T58" i="3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AD55" i="3"/>
  <c r="AD65" i="3"/>
  <c r="AD66" i="3" s="1"/>
  <c r="AC66" i="3"/>
  <c r="AB66" i="3"/>
  <c r="AA66" i="3"/>
  <c r="Z66" i="3"/>
  <c r="Y66" i="3"/>
  <c r="X66" i="3"/>
  <c r="V66" i="3"/>
  <c r="U66" i="3"/>
  <c r="T66" i="3"/>
  <c r="S66" i="3"/>
  <c r="R66" i="3"/>
  <c r="Q66" i="3"/>
  <c r="P66" i="3"/>
  <c r="O66" i="3"/>
  <c r="N66" i="3"/>
  <c r="M66" i="3"/>
  <c r="L66" i="3"/>
  <c r="M16" i="4" s="1"/>
  <c r="K66" i="3"/>
  <c r="L16" i="4" s="1"/>
  <c r="J66" i="3"/>
  <c r="K16" i="4" s="1"/>
  <c r="I66" i="3"/>
  <c r="J16" i="4" s="1"/>
  <c r="H66" i="3"/>
  <c r="I16" i="4" s="1"/>
  <c r="G66" i="3"/>
  <c r="H16" i="4" s="1"/>
  <c r="F66" i="3"/>
  <c r="W66" i="3"/>
  <c r="D66" i="3"/>
  <c r="C66" i="3"/>
  <c r="D46" i="3"/>
  <c r="C46" i="3"/>
  <c r="E101" i="3" l="1"/>
  <c r="E63" i="3"/>
  <c r="E90" i="3"/>
  <c r="E73" i="3"/>
  <c r="E80" i="3"/>
  <c r="AD35" i="3"/>
  <c r="D32" i="3"/>
  <c r="C32" i="3"/>
  <c r="AD31" i="3"/>
  <c r="AD45" i="3"/>
  <c r="AC49" i="3"/>
  <c r="AA49" i="3"/>
  <c r="Z49" i="3"/>
  <c r="Y49" i="3"/>
  <c r="X49" i="3"/>
  <c r="W49" i="3"/>
  <c r="V49" i="3"/>
  <c r="U49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AC46" i="3"/>
  <c r="AA46" i="3"/>
  <c r="Z46" i="3"/>
  <c r="Y46" i="3"/>
  <c r="X46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AC38" i="3"/>
  <c r="AA38" i="3"/>
  <c r="Z38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AC32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AB32" i="3"/>
  <c r="E48" i="3"/>
  <c r="E49" i="3" s="1"/>
  <c r="E45" i="3"/>
  <c r="E44" i="3"/>
  <c r="E43" i="3"/>
  <c r="E42" i="3"/>
  <c r="E41" i="3"/>
  <c r="E40" i="3"/>
  <c r="E37" i="3"/>
  <c r="E36" i="3"/>
  <c r="E35" i="3"/>
  <c r="E34" i="3"/>
  <c r="E31" i="3"/>
  <c r="E30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AC14" i="3"/>
  <c r="AC19" i="3"/>
  <c r="E23" i="3"/>
  <c r="E22" i="3"/>
  <c r="E21" i="3"/>
  <c r="E18" i="3"/>
  <c r="E17" i="3"/>
  <c r="E16" i="3"/>
  <c r="E13" i="3"/>
  <c r="E12" i="3"/>
  <c r="E11" i="3"/>
  <c r="E32" i="3" l="1"/>
  <c r="E46" i="3"/>
  <c r="E38" i="3"/>
  <c r="E14" i="3"/>
  <c r="E24" i="3"/>
  <c r="E19" i="3"/>
  <c r="G5" i="5" l="1"/>
  <c r="AD56" i="3" l="1"/>
  <c r="E76" i="1" l="1"/>
  <c r="AB46" i="3" l="1"/>
  <c r="A45" i="3"/>
  <c r="AD54" i="1" l="1"/>
  <c r="E54" i="1"/>
  <c r="E24" i="1" l="1"/>
  <c r="E25" i="1"/>
  <c r="E26" i="1"/>
  <c r="E27" i="1"/>
  <c r="E28" i="1"/>
  <c r="E29" i="1"/>
  <c r="E30" i="1"/>
  <c r="E32" i="1"/>
  <c r="E33" i="1"/>
  <c r="E34" i="1"/>
  <c r="E35" i="1"/>
  <c r="E36" i="1"/>
  <c r="E37" i="1"/>
  <c r="F7" i="5" l="1"/>
  <c r="E7" i="5"/>
  <c r="D7" i="5"/>
  <c r="C7" i="5"/>
  <c r="G6" i="5"/>
  <c r="G7" i="5" l="1"/>
  <c r="AE14" i="4"/>
  <c r="AE16" i="4"/>
  <c r="AE8" i="4"/>
  <c r="E6" i="3"/>
  <c r="E7" i="3"/>
  <c r="E8" i="3"/>
  <c r="E5" i="3"/>
  <c r="D9" i="3"/>
  <c r="F9" i="3"/>
  <c r="G9" i="3"/>
  <c r="H6" i="4" s="1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C9" i="3"/>
  <c r="E108" i="1"/>
  <c r="E109" i="1"/>
  <c r="E110" i="1"/>
  <c r="E111" i="1"/>
  <c r="E112" i="1"/>
  <c r="E113" i="1"/>
  <c r="E114" i="1"/>
  <c r="E115" i="1"/>
  <c r="E116" i="1"/>
  <c r="E117" i="1"/>
  <c r="E118" i="1"/>
  <c r="E107" i="1"/>
  <c r="E86" i="1"/>
  <c r="E87" i="1"/>
  <c r="E88" i="1"/>
  <c r="E89" i="1"/>
  <c r="E90" i="1"/>
  <c r="E91" i="1"/>
  <c r="E92" i="1"/>
  <c r="E93" i="1"/>
  <c r="E94" i="1"/>
  <c r="E95" i="1"/>
  <c r="E96" i="1"/>
  <c r="E85" i="1"/>
  <c r="E65" i="1"/>
  <c r="E66" i="1"/>
  <c r="E68" i="1"/>
  <c r="E69" i="1"/>
  <c r="E70" i="1"/>
  <c r="E71" i="1"/>
  <c r="E74" i="1"/>
  <c r="E75" i="1"/>
  <c r="E77" i="1"/>
  <c r="E78" i="1"/>
  <c r="E63" i="1"/>
  <c r="E44" i="1"/>
  <c r="E45" i="1"/>
  <c r="E47" i="1"/>
  <c r="E48" i="1"/>
  <c r="E49" i="1"/>
  <c r="E50" i="1"/>
  <c r="E51" i="1"/>
  <c r="E52" i="1"/>
  <c r="E53" i="1"/>
  <c r="E55" i="1"/>
  <c r="E56" i="1"/>
  <c r="E38" i="1"/>
  <c r="E6" i="1"/>
  <c r="E7" i="1"/>
  <c r="E8" i="1"/>
  <c r="E9" i="1"/>
  <c r="E10" i="1"/>
  <c r="E11" i="1"/>
  <c r="E12" i="1"/>
  <c r="E13" i="1"/>
  <c r="E14" i="1"/>
  <c r="E15" i="1"/>
  <c r="E16" i="1"/>
  <c r="E17" i="1"/>
  <c r="E5" i="1"/>
  <c r="C80" i="3"/>
  <c r="D63" i="3"/>
  <c r="E7" i="4" s="1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AD7" i="4" s="1"/>
  <c r="C63" i="3"/>
  <c r="D7" i="4" s="1"/>
  <c r="D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C24" i="3"/>
  <c r="AE6" i="4" l="1"/>
  <c r="AE21" i="4"/>
  <c r="AE19" i="4"/>
  <c r="AE23" i="4"/>
  <c r="AE7" i="4"/>
  <c r="E57" i="1"/>
  <c r="E18" i="1"/>
  <c r="E79" i="1"/>
  <c r="F7" i="4"/>
  <c r="E9" i="3"/>
  <c r="F19" i="4"/>
  <c r="F16" i="4"/>
  <c r="F21" i="4"/>
  <c r="F23" i="4"/>
  <c r="E119" i="1"/>
  <c r="E98" i="1"/>
  <c r="AB38" i="3"/>
  <c r="D38" i="3"/>
  <c r="C38" i="3"/>
  <c r="D79" i="1"/>
  <c r="C79" i="1"/>
  <c r="O147" i="3"/>
  <c r="P147" i="3"/>
  <c r="Q147" i="3"/>
  <c r="V147" i="3"/>
  <c r="Z147" i="3"/>
  <c r="AA147" i="3"/>
  <c r="AB147" i="3"/>
  <c r="AC147" i="3"/>
  <c r="F147" i="3"/>
  <c r="AE20" i="4"/>
  <c r="C124" i="3"/>
  <c r="C118" i="3"/>
  <c r="C113" i="3"/>
  <c r="D13" i="4" s="1"/>
  <c r="C101" i="3"/>
  <c r="AD100" i="3"/>
  <c r="D90" i="3"/>
  <c r="C90" i="3"/>
  <c r="AD92" i="3"/>
  <c r="AD86" i="3"/>
  <c r="AD93" i="3"/>
  <c r="AD87" i="3"/>
  <c r="AD88" i="3"/>
  <c r="AD94" i="3"/>
  <c r="AD95" i="3"/>
  <c r="AD96" i="3"/>
  <c r="AD97" i="3"/>
  <c r="AD98" i="3"/>
  <c r="AD99" i="3"/>
  <c r="AB49" i="3"/>
  <c r="AE22" i="4"/>
  <c r="D49" i="3"/>
  <c r="C49" i="3"/>
  <c r="F8" i="4"/>
  <c r="D14" i="3"/>
  <c r="D19" i="3"/>
  <c r="C19" i="3"/>
  <c r="C14" i="3"/>
  <c r="D147" i="3"/>
  <c r="C144" i="3"/>
  <c r="C147" i="3" s="1"/>
  <c r="AD143" i="3"/>
  <c r="AD142" i="3"/>
  <c r="AD141" i="3"/>
  <c r="AD140" i="3"/>
  <c r="AD139" i="3"/>
  <c r="AD138" i="3"/>
  <c r="AD137" i="3"/>
  <c r="AD136" i="3"/>
  <c r="AD135" i="3"/>
  <c r="AD134" i="3"/>
  <c r="AD132" i="3"/>
  <c r="AD131" i="3"/>
  <c r="AD130" i="3"/>
  <c r="AD117" i="3"/>
  <c r="AD123" i="3"/>
  <c r="AD112" i="3"/>
  <c r="AD122" i="3"/>
  <c r="AD121" i="3"/>
  <c r="AD111" i="3"/>
  <c r="AD110" i="3"/>
  <c r="AD109" i="3"/>
  <c r="AD120" i="3"/>
  <c r="AD108" i="3"/>
  <c r="AD107" i="3"/>
  <c r="AD116" i="3"/>
  <c r="AD72" i="3"/>
  <c r="AD79" i="3"/>
  <c r="AD71" i="3"/>
  <c r="AD78" i="3"/>
  <c r="AD62" i="3"/>
  <c r="AD77" i="3"/>
  <c r="AD76" i="3"/>
  <c r="AD61" i="3"/>
  <c r="AD70" i="3"/>
  <c r="AD60" i="3"/>
  <c r="AD75" i="3"/>
  <c r="AD69" i="3"/>
  <c r="AD44" i="3"/>
  <c r="AD37" i="3"/>
  <c r="AD43" i="3"/>
  <c r="AD42" i="3"/>
  <c r="AD36" i="3"/>
  <c r="AD41" i="3"/>
  <c r="AD48" i="3"/>
  <c r="AD49" i="3" s="1"/>
  <c r="AD40" i="3"/>
  <c r="AD46" i="3" s="1"/>
  <c r="AD30" i="3"/>
  <c r="AD32" i="3" s="1"/>
  <c r="AD34" i="3"/>
  <c r="AD18" i="3"/>
  <c r="AD8" i="3"/>
  <c r="AD23" i="3"/>
  <c r="AD7" i="3"/>
  <c r="AD21" i="3"/>
  <c r="AD13" i="3"/>
  <c r="AD22" i="3"/>
  <c r="AD12" i="3"/>
  <c r="AD17" i="3"/>
  <c r="AD6" i="3"/>
  <c r="AD5" i="3"/>
  <c r="AD16" i="3"/>
  <c r="AD11" i="3"/>
  <c r="D119" i="1"/>
  <c r="C119" i="1"/>
  <c r="AD118" i="1"/>
  <c r="AD117" i="1"/>
  <c r="AD116" i="1"/>
  <c r="AD115" i="1"/>
  <c r="AD114" i="1"/>
  <c r="AD113" i="1"/>
  <c r="AD112" i="1"/>
  <c r="AD111" i="1"/>
  <c r="AD110" i="1"/>
  <c r="AD109" i="1"/>
  <c r="AD108" i="1"/>
  <c r="AD107" i="1"/>
  <c r="D98" i="1"/>
  <c r="C98" i="1"/>
  <c r="AD97" i="1"/>
  <c r="AD96" i="1"/>
  <c r="AD95" i="1"/>
  <c r="AD94" i="1"/>
  <c r="AD93" i="1"/>
  <c r="AD92" i="1"/>
  <c r="AD91" i="1"/>
  <c r="AD90" i="1"/>
  <c r="AD89" i="1"/>
  <c r="AD88" i="1"/>
  <c r="AD87" i="1"/>
  <c r="AD86" i="1"/>
  <c r="AD85" i="1"/>
  <c r="D18" i="1"/>
  <c r="C18" i="1"/>
  <c r="AD17" i="1"/>
  <c r="AD16" i="1"/>
  <c r="AD15" i="1"/>
  <c r="AD14" i="1"/>
  <c r="AD13" i="1"/>
  <c r="AD12" i="1"/>
  <c r="AD11" i="1"/>
  <c r="AD10" i="1"/>
  <c r="AD9" i="1"/>
  <c r="AD8" i="1"/>
  <c r="AD7" i="1"/>
  <c r="AD6" i="1"/>
  <c r="AD5" i="1"/>
  <c r="AD78" i="1"/>
  <c r="AD77" i="1"/>
  <c r="AD75" i="1"/>
  <c r="AD74" i="1"/>
  <c r="AD71" i="1"/>
  <c r="AD70" i="1"/>
  <c r="AD69" i="1"/>
  <c r="AD68" i="1"/>
  <c r="AD67" i="1"/>
  <c r="AD66" i="1"/>
  <c r="AD65" i="1"/>
  <c r="AD64" i="1"/>
  <c r="AD63" i="1"/>
  <c r="AD144" i="3" l="1"/>
  <c r="AD147" i="3" s="1"/>
  <c r="AD113" i="3"/>
  <c r="AD124" i="3"/>
  <c r="AD118" i="3"/>
  <c r="AD101" i="3"/>
  <c r="AD90" i="3"/>
  <c r="AD80" i="3"/>
  <c r="AD73" i="3"/>
  <c r="AD24" i="3"/>
  <c r="AD38" i="3"/>
  <c r="F13" i="4"/>
  <c r="F17" i="4"/>
  <c r="AE18" i="4"/>
  <c r="AE13" i="4"/>
  <c r="AE10" i="4"/>
  <c r="AE11" i="4"/>
  <c r="AE15" i="4"/>
  <c r="F11" i="4"/>
  <c r="F15" i="4"/>
  <c r="F9" i="4"/>
  <c r="F10" i="4"/>
  <c r="F22" i="4"/>
  <c r="F20" i="4"/>
  <c r="AD63" i="3"/>
  <c r="F18" i="4"/>
  <c r="F12" i="4"/>
  <c r="AE9" i="4"/>
  <c r="E24" i="4"/>
  <c r="F14" i="4"/>
  <c r="D24" i="4"/>
  <c r="AD79" i="1"/>
  <c r="AD119" i="1"/>
  <c r="AD18" i="1"/>
  <c r="AD98" i="1"/>
  <c r="AD9" i="3"/>
  <c r="AE109" i="1"/>
  <c r="AD19" i="3"/>
  <c r="AD14" i="3"/>
  <c r="AE88" i="1"/>
  <c r="AE117" i="1"/>
  <c r="AE114" i="1"/>
  <c r="AE118" i="1"/>
  <c r="AE111" i="1"/>
  <c r="AE115" i="1"/>
  <c r="AE92" i="1"/>
  <c r="AE89" i="1"/>
  <c r="AE97" i="1"/>
  <c r="AE116" i="1"/>
  <c r="AE108" i="1"/>
  <c r="AE86" i="1"/>
  <c r="AE90" i="1"/>
  <c r="AE94" i="1"/>
  <c r="AE96" i="1"/>
  <c r="AE93" i="1"/>
  <c r="AE112" i="1"/>
  <c r="AE110" i="1"/>
  <c r="AE107" i="1"/>
  <c r="AE113" i="1"/>
  <c r="AE13" i="1"/>
  <c r="AE91" i="1"/>
  <c r="AE6" i="1"/>
  <c r="AE14" i="1"/>
  <c r="AE7" i="1"/>
  <c r="AE11" i="1"/>
  <c r="AE15" i="1"/>
  <c r="AE85" i="1"/>
  <c r="AE9" i="1"/>
  <c r="AE17" i="1"/>
  <c r="AE95" i="1"/>
  <c r="AE87" i="1"/>
  <c r="AE10" i="1"/>
  <c r="AE16" i="1"/>
  <c r="AE8" i="1"/>
  <c r="AE63" i="1"/>
  <c r="AE5" i="1"/>
  <c r="AE12" i="1"/>
  <c r="AE24" i="4" l="1"/>
  <c r="AE18" i="1"/>
  <c r="F24" i="4"/>
  <c r="AE119" i="1"/>
  <c r="AE98" i="1"/>
  <c r="D57" i="1"/>
  <c r="C57" i="1"/>
  <c r="AD56" i="1"/>
  <c r="AD55" i="1"/>
  <c r="AD53" i="1"/>
  <c r="AD52" i="1"/>
  <c r="AD51" i="1"/>
  <c r="AD50" i="1"/>
  <c r="AD49" i="1"/>
  <c r="AD48" i="1"/>
  <c r="AD47" i="1"/>
  <c r="AD45" i="1"/>
  <c r="AD44" i="1"/>
  <c r="AE46" i="1" l="1"/>
  <c r="AE54" i="1"/>
  <c r="AD57" i="1"/>
  <c r="AE47" i="1"/>
  <c r="AE51" i="1"/>
  <c r="AE44" i="1"/>
  <c r="AE49" i="1"/>
  <c r="AE53" i="1"/>
  <c r="AE56" i="1"/>
  <c r="AE48" i="1"/>
  <c r="AE52" i="1"/>
  <c r="AE45" i="1"/>
  <c r="AE50" i="1"/>
  <c r="AE55" i="1"/>
  <c r="D38" i="1"/>
  <c r="C38" i="1"/>
  <c r="AD25" i="1"/>
  <c r="AD26" i="1"/>
  <c r="AD27" i="1"/>
  <c r="AD28" i="1"/>
  <c r="AD29" i="1"/>
  <c r="AD30" i="1"/>
  <c r="AD32" i="1"/>
  <c r="AD33" i="1"/>
  <c r="AD34" i="1"/>
  <c r="AD35" i="1"/>
  <c r="AD36" i="1"/>
  <c r="AD37" i="1"/>
  <c r="AD24" i="1"/>
  <c r="AE31" i="1" l="1"/>
  <c r="AD38" i="1"/>
  <c r="AE57" i="1"/>
  <c r="AE34" i="1"/>
  <c r="AE30" i="1"/>
  <c r="AE26" i="1"/>
  <c r="AE37" i="1"/>
  <c r="AE33" i="1"/>
  <c r="AE29" i="1"/>
  <c r="AE25" i="1"/>
  <c r="AE36" i="1"/>
  <c r="AE32" i="1"/>
  <c r="AE28" i="1"/>
  <c r="AE24" i="1"/>
  <c r="AE35" i="1"/>
  <c r="AE27" i="1"/>
  <c r="AE38" i="1" l="1"/>
</calcChain>
</file>

<file path=xl/sharedStrings.xml><?xml version="1.0" encoding="utf-8"?>
<sst xmlns="http://schemas.openxmlformats.org/spreadsheetml/2006/main" count="772" uniqueCount="161">
  <si>
    <t>ACHI' (1)</t>
  </si>
  <si>
    <t>AKATEKA (2)</t>
  </si>
  <si>
    <t>AWAKATEKA (3)</t>
  </si>
  <si>
    <t>CH'ORTI' (4)</t>
  </si>
  <si>
    <t>CAHLCHITEKA (5)</t>
  </si>
  <si>
    <t>CHUJ (6)</t>
  </si>
  <si>
    <t>ITZA' (7)</t>
  </si>
  <si>
    <t>IXIL (8)</t>
  </si>
  <si>
    <t>JAKALTEKA/POPTI' (9)</t>
  </si>
  <si>
    <t>K'ICHE' (10)</t>
  </si>
  <si>
    <t>KAQCHIKEL (11)</t>
  </si>
  <si>
    <t>MAM (12)</t>
  </si>
  <si>
    <t>MOPAN (13)</t>
  </si>
  <si>
    <t>POQOMAM (14)</t>
  </si>
  <si>
    <t>POQOMCHI' (15)</t>
  </si>
  <si>
    <t>Q'ANJOB'AL (16)</t>
  </si>
  <si>
    <t>Q'EQCHI' (17)</t>
  </si>
  <si>
    <t>SAKAPULTEKA (18)</t>
  </si>
  <si>
    <t>SIPAKAPENSE (19)</t>
  </si>
  <si>
    <t>TEKTITEKA (20)</t>
  </si>
  <si>
    <t>TZ'UTUJIL (21)</t>
  </si>
  <si>
    <t>USPANTEKA (22)</t>
  </si>
  <si>
    <t>NO APLICA (23)</t>
  </si>
  <si>
    <t>SIN INFORMACIÓN (24)</t>
  </si>
  <si>
    <t>PERTENENCIA SOCIOLINGUISTICA</t>
  </si>
  <si>
    <t>TOTAL</t>
  </si>
  <si>
    <t>PORCENTAJE</t>
  </si>
  <si>
    <t>DEPARTAMENTO</t>
  </si>
  <si>
    <t>POBLACIÓN ATENDIDA</t>
  </si>
  <si>
    <t>MUJERES</t>
  </si>
  <si>
    <t>HOMBRES</t>
  </si>
  <si>
    <t>MUNICIPIO</t>
  </si>
  <si>
    <t>Fraijanes</t>
  </si>
  <si>
    <t>Mixco Zona 6</t>
  </si>
  <si>
    <t>San José Pinula</t>
  </si>
  <si>
    <t>San Juan Sacatepequez</t>
  </si>
  <si>
    <t>Santa Catarina Pinula</t>
  </si>
  <si>
    <t>Peronia Villa Nueva</t>
  </si>
  <si>
    <t>Zona 1 Centro Histórico</t>
  </si>
  <si>
    <t>Mixco Zona 5</t>
  </si>
  <si>
    <t>Mixco Zona 10</t>
  </si>
  <si>
    <t>Palencia</t>
  </si>
  <si>
    <t>Mixco Zona 11</t>
  </si>
  <si>
    <t>San Miguel Petapa</t>
  </si>
  <si>
    <t xml:space="preserve">Mixco Zona 1  </t>
  </si>
  <si>
    <t>Usumatlán</t>
  </si>
  <si>
    <t>Olopa</t>
  </si>
  <si>
    <t>Cobán</t>
  </si>
  <si>
    <t>Alotenango</t>
  </si>
  <si>
    <t>Sacapulas</t>
  </si>
  <si>
    <t>Teculután</t>
  </si>
  <si>
    <t>Ciudad Vieja</t>
  </si>
  <si>
    <t>San Antonio Aguas Calientes</t>
  </si>
  <si>
    <t>Estanzuela</t>
  </si>
  <si>
    <t>Esquipulas</t>
  </si>
  <si>
    <t>Jocotenango</t>
  </si>
  <si>
    <t>Jocotán</t>
  </si>
  <si>
    <t>San Diego</t>
  </si>
  <si>
    <t>REGIÓN I</t>
  </si>
  <si>
    <t>REGIÓN II</t>
  </si>
  <si>
    <t>TOTALES</t>
  </si>
  <si>
    <t>%</t>
  </si>
  <si>
    <t>REGIÓN III</t>
  </si>
  <si>
    <t>Suchitepequez</t>
  </si>
  <si>
    <t>Retalhuleu</t>
  </si>
  <si>
    <t>San Andrés Villa Seca</t>
  </si>
  <si>
    <t>El Progreso</t>
  </si>
  <si>
    <t xml:space="preserve">Sanarate </t>
  </si>
  <si>
    <t>San Marcos</t>
  </si>
  <si>
    <t>San Rafael Pie de la Cuesta</t>
  </si>
  <si>
    <t>Samayac</t>
  </si>
  <si>
    <t>Catarina</t>
  </si>
  <si>
    <t>Nuevo San Carlos</t>
  </si>
  <si>
    <t>San Felipe</t>
  </si>
  <si>
    <t>Ixtahuacán</t>
  </si>
  <si>
    <t>Malacatán</t>
  </si>
  <si>
    <t>San Martín Zapotitlan</t>
  </si>
  <si>
    <t>San Pablo</t>
  </si>
  <si>
    <t>Guatemala</t>
  </si>
  <si>
    <t>CAP Zona 1</t>
  </si>
  <si>
    <t>Sacatepéquez</t>
  </si>
  <si>
    <t>Zacapa</t>
  </si>
  <si>
    <t>Chiquimula</t>
  </si>
  <si>
    <t>Alta Verapaz</t>
  </si>
  <si>
    <t>Quiché</t>
  </si>
  <si>
    <t>Escuintla</t>
  </si>
  <si>
    <t>Izabal</t>
  </si>
  <si>
    <t>Chimaltenango</t>
  </si>
  <si>
    <t>Sololá</t>
  </si>
  <si>
    <t>REGIÓN IV</t>
  </si>
  <si>
    <t>La Gomera</t>
  </si>
  <si>
    <t>El Estor</t>
  </si>
  <si>
    <t>Parramos</t>
  </si>
  <si>
    <t>San José Poaquil</t>
  </si>
  <si>
    <t>Puerto Barrios</t>
  </si>
  <si>
    <t>Puerto San José</t>
  </si>
  <si>
    <t>San José Chacayá</t>
  </si>
  <si>
    <t>Sipacate</t>
  </si>
  <si>
    <t>Santa María Visitación</t>
  </si>
  <si>
    <t>Zaragoza</t>
  </si>
  <si>
    <t>Panajachel</t>
  </si>
  <si>
    <t>El Tejar</t>
  </si>
  <si>
    <t>Livingston</t>
  </si>
  <si>
    <t>Jutiapa</t>
  </si>
  <si>
    <t>Agua Blanca</t>
  </si>
  <si>
    <t>Huehuetenango</t>
  </si>
  <si>
    <t>Chiantla</t>
  </si>
  <si>
    <t>La Democracia</t>
  </si>
  <si>
    <t>Jalpatagua</t>
  </si>
  <si>
    <t>Malacatancito</t>
  </si>
  <si>
    <t>Quesada</t>
  </si>
  <si>
    <t>Yupiltepeque</t>
  </si>
  <si>
    <t>Zapotitlán</t>
  </si>
  <si>
    <t>Santa Catarina Mita</t>
  </si>
  <si>
    <t>Atescatempa</t>
  </si>
  <si>
    <t>Quetzaltenango</t>
  </si>
  <si>
    <t>Génova</t>
  </si>
  <si>
    <t>CAP Asunción Mita</t>
  </si>
  <si>
    <t>Jalapa</t>
  </si>
  <si>
    <t>Mataquescuintla</t>
  </si>
  <si>
    <t>Santa Rosa</t>
  </si>
  <si>
    <t>Oratorio</t>
  </si>
  <si>
    <t>San Carlos Alzatate</t>
  </si>
  <si>
    <t>San Luis Jilotepeque</t>
  </si>
  <si>
    <t>San Pedro Pinula</t>
  </si>
  <si>
    <t>Santa Cruz Naranjo</t>
  </si>
  <si>
    <t>Taxisco</t>
  </si>
  <si>
    <t>San Manuel Chaparrón</t>
  </si>
  <si>
    <t>Chiquimulilla</t>
  </si>
  <si>
    <t>Almolonga</t>
  </si>
  <si>
    <t>REGIÓN VI</t>
  </si>
  <si>
    <t>REGIÓN V</t>
  </si>
  <si>
    <t>No.</t>
  </si>
  <si>
    <t>Sacatepequez</t>
  </si>
  <si>
    <t>DATOS ESTADISTICOS ( PERTENENCIA SOCIOLINGUISTICA) CENTROS DE ATENCIÓN DIURNA Y PERMANENTE DEL ADULTO MAYOR</t>
  </si>
  <si>
    <t>solola</t>
  </si>
  <si>
    <t>TOTAL FINAL</t>
  </si>
  <si>
    <t>Mujeres</t>
  </si>
  <si>
    <t>Hombres</t>
  </si>
  <si>
    <t>60 A 70 años</t>
  </si>
  <si>
    <t>Totales</t>
  </si>
  <si>
    <t>Rango de Edades</t>
  </si>
  <si>
    <t>Sexo</t>
  </si>
  <si>
    <t>Subtotales</t>
  </si>
  <si>
    <t>Población Atendida a nivel nacional  MAD</t>
  </si>
  <si>
    <t>Gualán</t>
  </si>
  <si>
    <t>Senahu</t>
  </si>
  <si>
    <t>Guastatoya</t>
  </si>
  <si>
    <t>MES DE AGOSTO 2023</t>
  </si>
  <si>
    <t>71 A 80 años</t>
  </si>
  <si>
    <t>81 A 90 años</t>
  </si>
  <si>
    <t>91-100  años</t>
  </si>
  <si>
    <t>Santa Maria Visitación</t>
  </si>
  <si>
    <t>San Andres Villa Seca</t>
  </si>
  <si>
    <t>San Miguel Ixtahuacan</t>
  </si>
  <si>
    <t>Quezada</t>
  </si>
  <si>
    <t>Villa Nueva</t>
  </si>
  <si>
    <t>Petapa</t>
  </si>
  <si>
    <t>Sanarate</t>
  </si>
  <si>
    <t>Senahú</t>
  </si>
  <si>
    <t>San Juan Chamelco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</si>
</sst>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 Narrow"/>
      <family val="2"/>
    </font>
    <font>
      <b/>
      <sz val="18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20"/>
      <color theme="1"/>
      <name val="Arial"/>
      <family val="2"/>
    </font>
    <font>
      <b/>
      <sz val="16"/>
      <color theme="1"/>
      <name val="Calibri"/>
      <family val="2"/>
      <scheme val="minor"/>
    </font>
    <font>
      <sz val="20"/>
      <color theme="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2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left"/>
    </xf>
    <xf numFmtId="0" fontId="0" fillId="3" borderId="1" xfId="0" applyFill="1" applyBorder="1"/>
    <xf numFmtId="0" fontId="0" fillId="3" borderId="1" xfId="0" applyFill="1" applyBorder="1" applyAlignment="1">
      <alignment horizontal="left"/>
    </xf>
    <xf numFmtId="0" fontId="0" fillId="3" borderId="0" xfId="0" applyFill="1"/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6" fillId="0" borderId="0" xfId="0" applyFont="1" applyFill="1"/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0" fontId="7" fillId="0" borderId="1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6" fillId="5" borderId="1" xfId="0" applyFont="1" applyFill="1" applyBorder="1" applyAlignment="1">
      <alignment horizontal="left"/>
    </xf>
    <xf numFmtId="0" fontId="6" fillId="5" borderId="1" xfId="0" applyFont="1" applyFill="1" applyBorder="1"/>
    <xf numFmtId="0" fontId="7" fillId="6" borderId="1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9" fontId="6" fillId="6" borderId="1" xfId="0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textRotation="90" wrapText="1"/>
    </xf>
    <xf numFmtId="17" fontId="16" fillId="6" borderId="26" xfId="0" applyNumberFormat="1" applyFont="1" applyFill="1" applyBorder="1"/>
    <xf numFmtId="0" fontId="18" fillId="6" borderId="20" xfId="0" applyFont="1" applyFill="1" applyBorder="1" applyAlignment="1">
      <alignment horizontal="center"/>
    </xf>
    <xf numFmtId="0" fontId="19" fillId="6" borderId="21" xfId="0" applyFont="1" applyFill="1" applyBorder="1" applyAlignment="1">
      <alignment horizontal="center"/>
    </xf>
    <xf numFmtId="0" fontId="20" fillId="6" borderId="22" xfId="0" applyFont="1" applyFill="1" applyBorder="1" applyAlignment="1">
      <alignment horizontal="center"/>
    </xf>
    <xf numFmtId="0" fontId="12" fillId="6" borderId="15" xfId="0" applyFont="1" applyFill="1" applyBorder="1" applyAlignment="1">
      <alignment horizontal="center" vertical="center"/>
    </xf>
    <xf numFmtId="0" fontId="12" fillId="6" borderId="18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/>
    </xf>
    <xf numFmtId="14" fontId="13" fillId="8" borderId="1" xfId="0" applyNumberFormat="1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Fill="1"/>
    <xf numFmtId="0" fontId="1" fillId="0" borderId="0" xfId="0" applyFont="1" applyFill="1"/>
    <xf numFmtId="0" fontId="0" fillId="0" borderId="0" xfId="0" applyFill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1" fillId="5" borderId="1" xfId="0" applyFont="1" applyFill="1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" fontId="9" fillId="6" borderId="23" xfId="0" applyNumberFormat="1" applyFont="1" applyFill="1" applyBorder="1" applyAlignment="1">
      <alignment horizontal="center" vertical="center"/>
    </xf>
    <xf numFmtId="0" fontId="9" fillId="6" borderId="24" xfId="0" applyFont="1" applyFill="1" applyBorder="1" applyAlignment="1">
      <alignment horizontal="center" vertical="center"/>
    </xf>
    <xf numFmtId="0" fontId="9" fillId="6" borderId="2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textRotation="90"/>
    </xf>
    <xf numFmtId="0" fontId="1" fillId="7" borderId="1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/>
    </xf>
    <xf numFmtId="0" fontId="12" fillId="8" borderId="15" xfId="0" applyFont="1" applyFill="1" applyBorder="1" applyAlignment="1">
      <alignment horizontal="center" vertical="center"/>
    </xf>
    <xf numFmtId="0" fontId="11" fillId="8" borderId="12" xfId="0" applyFont="1" applyFill="1" applyBorder="1" applyAlignment="1">
      <alignment horizontal="center" vertical="center"/>
    </xf>
    <xf numFmtId="0" fontId="11" fillId="8" borderId="13" xfId="0" applyFont="1" applyFill="1" applyBorder="1" applyAlignment="1">
      <alignment horizontal="center" vertical="center"/>
    </xf>
    <xf numFmtId="0" fontId="11" fillId="8" borderId="14" xfId="0" applyFont="1" applyFill="1" applyBorder="1" applyAlignment="1">
      <alignment horizontal="center" vertical="center"/>
    </xf>
    <xf numFmtId="0" fontId="17" fillId="8" borderId="1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4" fillId="6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3" borderId="1" xfId="0" applyFont="1" applyFill="1" applyBorder="1" applyAlignment="1">
      <alignment horizontal="left"/>
    </xf>
    <xf numFmtId="0" fontId="5" fillId="6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right"/>
    </xf>
    <xf numFmtId="0" fontId="6" fillId="6" borderId="4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textRotation="90" wrapText="1"/>
    </xf>
    <xf numFmtId="0" fontId="7" fillId="0" borderId="3" xfId="0" applyFont="1" applyFill="1" applyBorder="1" applyAlignment="1">
      <alignment horizontal="center" vertical="center" textRotation="90" wrapText="1"/>
    </xf>
    <xf numFmtId="0" fontId="7" fillId="0" borderId="4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4"/>
  <sheetViews>
    <sheetView view="pageBreakPreview" topLeftCell="B1" zoomScale="80" zoomScaleNormal="100" zoomScaleSheetLayoutView="80" workbookViewId="0">
      <selection activeCell="AG18" sqref="AG18:AG19"/>
    </sheetView>
  </sheetViews>
  <sheetFormatPr baseColWidth="10" defaultRowHeight="15" x14ac:dyDescent="0.25"/>
  <cols>
    <col min="1" max="1" width="3.7109375" hidden="1" customWidth="1"/>
    <col min="2" max="2" width="5.140625" customWidth="1"/>
    <col min="3" max="3" width="18" customWidth="1"/>
    <col min="4" max="4" width="13.28515625" customWidth="1"/>
    <col min="5" max="5" width="12.85546875" customWidth="1"/>
    <col min="6" max="6" width="9.7109375" customWidth="1"/>
    <col min="7" max="28" width="4.42578125" customWidth="1"/>
    <col min="29" max="29" width="5.7109375" customWidth="1"/>
    <col min="30" max="30" width="4.42578125" customWidth="1"/>
    <col min="31" max="31" width="10" customWidth="1"/>
  </cols>
  <sheetData>
    <row r="1" spans="2:31" s="48" customFormat="1" ht="27" customHeight="1" thickBot="1" x14ac:dyDescent="0.3">
      <c r="B1" s="101" t="s">
        <v>148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3"/>
    </row>
    <row r="2" spans="2:31" s="1" customFormat="1" ht="30" customHeight="1" x14ac:dyDescent="0.25">
      <c r="B2" s="105" t="s">
        <v>134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</row>
    <row r="3" spans="2:31" ht="30.75" customHeight="1" x14ac:dyDescent="0.25">
      <c r="B3" s="106" t="s">
        <v>132</v>
      </c>
      <c r="C3" s="107" t="s">
        <v>27</v>
      </c>
      <c r="D3" s="111" t="s">
        <v>28</v>
      </c>
      <c r="E3" s="112"/>
      <c r="F3" s="113"/>
      <c r="G3" s="108" t="s">
        <v>24</v>
      </c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9" t="s">
        <v>136</v>
      </c>
    </row>
    <row r="4" spans="2:31" ht="109.5" customHeight="1" x14ac:dyDescent="0.25">
      <c r="B4" s="106"/>
      <c r="C4" s="107"/>
      <c r="D4" s="66" t="s">
        <v>30</v>
      </c>
      <c r="E4" s="66" t="s">
        <v>29</v>
      </c>
      <c r="F4" s="66" t="s">
        <v>25</v>
      </c>
      <c r="G4" s="67" t="s">
        <v>0</v>
      </c>
      <c r="H4" s="67" t="s">
        <v>1</v>
      </c>
      <c r="I4" s="67" t="s">
        <v>2</v>
      </c>
      <c r="J4" s="67" t="s">
        <v>3</v>
      </c>
      <c r="K4" s="67" t="s">
        <v>4</v>
      </c>
      <c r="L4" s="67" t="s">
        <v>5</v>
      </c>
      <c r="M4" s="67" t="s">
        <v>6</v>
      </c>
      <c r="N4" s="67" t="s">
        <v>7</v>
      </c>
      <c r="O4" s="67" t="s">
        <v>8</v>
      </c>
      <c r="P4" s="67" t="s">
        <v>9</v>
      </c>
      <c r="Q4" s="67" t="s">
        <v>10</v>
      </c>
      <c r="R4" s="67" t="s">
        <v>11</v>
      </c>
      <c r="S4" s="67" t="s">
        <v>12</v>
      </c>
      <c r="T4" s="67" t="s">
        <v>13</v>
      </c>
      <c r="U4" s="67" t="s">
        <v>14</v>
      </c>
      <c r="V4" s="67" t="s">
        <v>15</v>
      </c>
      <c r="W4" s="67" t="s">
        <v>16</v>
      </c>
      <c r="X4" s="67" t="s">
        <v>17</v>
      </c>
      <c r="Y4" s="67" t="s">
        <v>18</v>
      </c>
      <c r="Z4" s="67" t="s">
        <v>19</v>
      </c>
      <c r="AA4" s="67" t="s">
        <v>20</v>
      </c>
      <c r="AB4" s="67" t="s">
        <v>21</v>
      </c>
      <c r="AC4" s="67" t="s">
        <v>22</v>
      </c>
      <c r="AD4" s="67" t="s">
        <v>23</v>
      </c>
      <c r="AE4" s="110"/>
    </row>
    <row r="5" spans="2:31" ht="20.25" customHeight="1" x14ac:dyDescent="0.25">
      <c r="B5" s="26">
        <v>1</v>
      </c>
      <c r="C5" s="94" t="s">
        <v>83</v>
      </c>
      <c r="D5" s="82">
        <f>+Departamento!C58</f>
        <v>45</v>
      </c>
      <c r="E5" s="97">
        <f>+Departamento!D58</f>
        <v>75</v>
      </c>
      <c r="F5" s="100">
        <f>SUM(D5:E5)</f>
        <v>120</v>
      </c>
      <c r="G5" s="98">
        <f>+Departamento!F58</f>
        <v>1</v>
      </c>
      <c r="H5" s="6">
        <f>+Departamento!G58</f>
        <v>0</v>
      </c>
      <c r="I5" s="6">
        <f>+Departamento!H58</f>
        <v>0</v>
      </c>
      <c r="J5" s="6">
        <f>+Departamento!I58</f>
        <v>0</v>
      </c>
      <c r="K5" s="6">
        <f>+Departamento!J58</f>
        <v>0</v>
      </c>
      <c r="L5" s="6">
        <f>+Departamento!K58</f>
        <v>0</v>
      </c>
      <c r="M5" s="6">
        <f>+Departamento!L58</f>
        <v>0</v>
      </c>
      <c r="N5" s="6">
        <f>+Departamento!M58</f>
        <v>0</v>
      </c>
      <c r="O5" s="6">
        <f>+Departamento!N58</f>
        <v>0</v>
      </c>
      <c r="P5" s="6">
        <f>+Departamento!O58</f>
        <v>0</v>
      </c>
      <c r="Q5" s="6">
        <f>+Departamento!P58</f>
        <v>0</v>
      </c>
      <c r="R5" s="6">
        <f>+Departamento!Q58</f>
        <v>0</v>
      </c>
      <c r="S5" s="6">
        <f>+Departamento!R58</f>
        <v>0</v>
      </c>
      <c r="T5" s="6">
        <f>+Departamento!S58</f>
        <v>0</v>
      </c>
      <c r="U5" s="6">
        <f>+Departamento!T58</f>
        <v>0</v>
      </c>
      <c r="V5" s="6">
        <f>+Departamento!U58</f>
        <v>0</v>
      </c>
      <c r="W5" s="98">
        <f>+Departamento!V58</f>
        <v>111</v>
      </c>
      <c r="X5" s="6">
        <f>+Departamento!W58</f>
        <v>0</v>
      </c>
      <c r="Y5" s="6">
        <f>+Departamento!X58</f>
        <v>0</v>
      </c>
      <c r="Z5" s="6">
        <f>+Departamento!Y58</f>
        <v>0</v>
      </c>
      <c r="AA5" s="6">
        <f>+Departamento!Z58</f>
        <v>0</v>
      </c>
      <c r="AB5" s="6">
        <f>+Departamento!AA58</f>
        <v>0</v>
      </c>
      <c r="AC5" s="98">
        <f>+Departamento!AB58</f>
        <v>8</v>
      </c>
      <c r="AD5" s="6">
        <f>+Departamento!AC58</f>
        <v>0</v>
      </c>
      <c r="AE5" s="6">
        <f>SUM(G5:AD5)</f>
        <v>120</v>
      </c>
    </row>
    <row r="6" spans="2:31" ht="20.25" customHeight="1" x14ac:dyDescent="0.25">
      <c r="B6" s="26">
        <v>2</v>
      </c>
      <c r="C6" s="84" t="s">
        <v>87</v>
      </c>
      <c r="D6" s="77">
        <f>+Departamento!C9</f>
        <v>46</v>
      </c>
      <c r="E6" s="97">
        <f>+Departamento!D9</f>
        <v>88</v>
      </c>
      <c r="F6" s="97">
        <f>SUM(D6:E6)</f>
        <v>134</v>
      </c>
      <c r="G6" s="9">
        <f>+Departamento!F9</f>
        <v>0</v>
      </c>
      <c r="H6" s="9">
        <f>+Departamento!G9</f>
        <v>0</v>
      </c>
      <c r="I6" s="9">
        <f>+Departamento!H9</f>
        <v>0</v>
      </c>
      <c r="J6" s="9">
        <f>+Departamento!I9</f>
        <v>0</v>
      </c>
      <c r="K6" s="9">
        <f>+Departamento!J9</f>
        <v>0</v>
      </c>
      <c r="L6" s="9">
        <f>+Departamento!K9</f>
        <v>0</v>
      </c>
      <c r="M6" s="9">
        <f>+Departamento!L9</f>
        <v>0</v>
      </c>
      <c r="N6" s="9">
        <f>+Departamento!M9</f>
        <v>0</v>
      </c>
      <c r="O6" s="9">
        <f>+Departamento!N9</f>
        <v>0</v>
      </c>
      <c r="P6" s="99">
        <f>+Departamento!O9</f>
        <v>1</v>
      </c>
      <c r="Q6" s="99">
        <f>+Departamento!P9</f>
        <v>65</v>
      </c>
      <c r="R6" s="9">
        <f>+Departamento!Q9</f>
        <v>0</v>
      </c>
      <c r="S6" s="9">
        <f>+Departamento!R9</f>
        <v>0</v>
      </c>
      <c r="T6" s="9">
        <f>+Departamento!S9</f>
        <v>0</v>
      </c>
      <c r="U6" s="9">
        <f>+Departamento!T9</f>
        <v>0</v>
      </c>
      <c r="V6" s="9">
        <f>+Departamento!U9</f>
        <v>0</v>
      </c>
      <c r="W6" s="9">
        <f>+Departamento!V9</f>
        <v>0</v>
      </c>
      <c r="X6" s="9">
        <f>+Departamento!W9</f>
        <v>0</v>
      </c>
      <c r="Y6" s="9">
        <f>+Departamento!X9</f>
        <v>0</v>
      </c>
      <c r="Z6" s="9">
        <f>+Departamento!Y9</f>
        <v>0</v>
      </c>
      <c r="AA6" s="9">
        <f>+Departamento!Z9</f>
        <v>0</v>
      </c>
      <c r="AB6" s="9">
        <f>+Departamento!AA9</f>
        <v>0</v>
      </c>
      <c r="AC6" s="99">
        <f>+Departamento!AB9</f>
        <v>44</v>
      </c>
      <c r="AD6" s="99">
        <f>+Departamento!AC9</f>
        <v>24</v>
      </c>
      <c r="AE6" s="6">
        <f t="shared" ref="AE6:AE23" si="0">SUM(G6:AD6)</f>
        <v>134</v>
      </c>
    </row>
    <row r="7" spans="2:31" ht="20.25" customHeight="1" x14ac:dyDescent="0.25">
      <c r="B7" s="26">
        <v>3</v>
      </c>
      <c r="C7" s="84" t="s">
        <v>82</v>
      </c>
      <c r="D7" s="82">
        <f>+Departamento!C63</f>
        <v>53</v>
      </c>
      <c r="E7" s="97">
        <f>+Departamento!D63</f>
        <v>102</v>
      </c>
      <c r="F7" s="97">
        <f t="shared" ref="F7:F23" si="1">SUM(D7:E7)</f>
        <v>155</v>
      </c>
      <c r="G7" s="6">
        <f>+Departamento!F63</f>
        <v>0</v>
      </c>
      <c r="H7" s="6">
        <f>+Departamento!G63</f>
        <v>0</v>
      </c>
      <c r="I7" s="6">
        <f>+Departamento!H63</f>
        <v>0</v>
      </c>
      <c r="J7" s="98">
        <f>+Departamento!I63</f>
        <v>76</v>
      </c>
      <c r="K7" s="6">
        <f>+Departamento!J63</f>
        <v>0</v>
      </c>
      <c r="L7" s="6">
        <f>+Departamento!K63</f>
        <v>0</v>
      </c>
      <c r="M7" s="6">
        <f>+Departamento!L63</f>
        <v>0</v>
      </c>
      <c r="N7" s="6">
        <f>+Departamento!M63</f>
        <v>0</v>
      </c>
      <c r="O7" s="6">
        <f>+Departamento!N63</f>
        <v>0</v>
      </c>
      <c r="P7" s="6">
        <f>+Departamento!O63</f>
        <v>0</v>
      </c>
      <c r="Q7" s="6">
        <f>+Departamento!P63</f>
        <v>0</v>
      </c>
      <c r="R7" s="6">
        <f>+Departamento!Q63</f>
        <v>0</v>
      </c>
      <c r="S7" s="6">
        <f>+Departamento!R63</f>
        <v>0</v>
      </c>
      <c r="T7" s="6">
        <f>+Departamento!S63</f>
        <v>0</v>
      </c>
      <c r="U7" s="6">
        <f>+Departamento!T63</f>
        <v>0</v>
      </c>
      <c r="V7" s="6">
        <f>+Departamento!U63</f>
        <v>0</v>
      </c>
      <c r="W7" s="6">
        <f>+Departamento!V63</f>
        <v>0</v>
      </c>
      <c r="X7" s="6">
        <f>+Departamento!W63</f>
        <v>0</v>
      </c>
      <c r="Y7" s="6">
        <f>+Departamento!X63</f>
        <v>0</v>
      </c>
      <c r="Z7" s="6">
        <f>+Departamento!Y63</f>
        <v>0</v>
      </c>
      <c r="AA7" s="6">
        <f>+Departamento!Z63</f>
        <v>0</v>
      </c>
      <c r="AB7" s="6">
        <f>+Departamento!AA63</f>
        <v>0</v>
      </c>
      <c r="AC7" s="98">
        <f>+Departamento!AB63</f>
        <v>3</v>
      </c>
      <c r="AD7" s="98">
        <f>+Departamento!AC63</f>
        <v>76</v>
      </c>
      <c r="AE7" s="6">
        <f t="shared" si="0"/>
        <v>155</v>
      </c>
    </row>
    <row r="8" spans="2:31" ht="20.25" customHeight="1" x14ac:dyDescent="0.25">
      <c r="B8" s="26">
        <v>4</v>
      </c>
      <c r="C8" s="85" t="s">
        <v>66</v>
      </c>
      <c r="D8" s="77">
        <f>+Departamento!C32</f>
        <v>24</v>
      </c>
      <c r="E8" s="97">
        <f>+Departamento!D32</f>
        <v>27</v>
      </c>
      <c r="F8" s="97">
        <f t="shared" si="1"/>
        <v>51</v>
      </c>
      <c r="G8" s="6">
        <f>+Departamento!F32</f>
        <v>0</v>
      </c>
      <c r="H8" s="6">
        <f>+Departamento!G32</f>
        <v>0</v>
      </c>
      <c r="I8" s="6">
        <f>+Departamento!H32</f>
        <v>0</v>
      </c>
      <c r="J8" s="6">
        <f>+Departamento!I32</f>
        <v>0</v>
      </c>
      <c r="K8" s="6">
        <f>+Departamento!J32</f>
        <v>0</v>
      </c>
      <c r="L8" s="6">
        <f>+Departamento!K32</f>
        <v>0</v>
      </c>
      <c r="M8" s="6">
        <f>+Departamento!L32</f>
        <v>0</v>
      </c>
      <c r="N8" s="6">
        <f>+Departamento!M32</f>
        <v>0</v>
      </c>
      <c r="O8" s="6">
        <f>+Departamento!N32</f>
        <v>0</v>
      </c>
      <c r="P8" s="6">
        <f>+Departamento!O32</f>
        <v>0</v>
      </c>
      <c r="Q8" s="6">
        <f>+Departamento!P32</f>
        <v>0</v>
      </c>
      <c r="R8" s="6">
        <f>+Departamento!Q32</f>
        <v>0</v>
      </c>
      <c r="S8" s="6">
        <f>+Departamento!R32</f>
        <v>0</v>
      </c>
      <c r="T8" s="6">
        <f>+Departamento!S32</f>
        <v>0</v>
      </c>
      <c r="U8" s="6">
        <f>+Departamento!T32</f>
        <v>0</v>
      </c>
      <c r="V8" s="6">
        <f>+Departamento!U32</f>
        <v>0</v>
      </c>
      <c r="W8" s="6">
        <f>+Departamento!V32</f>
        <v>0</v>
      </c>
      <c r="X8" s="6">
        <f>+Departamento!W32</f>
        <v>0</v>
      </c>
      <c r="Y8" s="6">
        <f>+Departamento!X32</f>
        <v>0</v>
      </c>
      <c r="Z8" s="6">
        <f>+Departamento!Y32</f>
        <v>0</v>
      </c>
      <c r="AA8" s="6">
        <f>+Departamento!Z32</f>
        <v>0</v>
      </c>
      <c r="AB8" s="6">
        <f>+Departamento!AA32</f>
        <v>0</v>
      </c>
      <c r="AC8" s="98">
        <f>+Departamento!AB32</f>
        <v>51</v>
      </c>
      <c r="AD8" s="6">
        <f>+Departamento!AC32</f>
        <v>0</v>
      </c>
      <c r="AE8" s="6">
        <f t="shared" si="0"/>
        <v>51</v>
      </c>
    </row>
    <row r="9" spans="2:31" ht="20.25" customHeight="1" x14ac:dyDescent="0.25">
      <c r="B9" s="26">
        <v>5</v>
      </c>
      <c r="C9" s="84" t="s">
        <v>85</v>
      </c>
      <c r="D9" s="77">
        <f>+Departamento!C14</f>
        <v>88</v>
      </c>
      <c r="E9" s="97">
        <f>+Departamento!D14</f>
        <v>43</v>
      </c>
      <c r="F9" s="97">
        <f t="shared" si="1"/>
        <v>131</v>
      </c>
      <c r="G9" s="6">
        <f>+Departamento!F14</f>
        <v>0</v>
      </c>
      <c r="H9" s="6">
        <f>+Departamento!G14</f>
        <v>0</v>
      </c>
      <c r="I9" s="6">
        <f>+Departamento!H14</f>
        <v>0</v>
      </c>
      <c r="J9" s="6">
        <f>+Departamento!I14</f>
        <v>0</v>
      </c>
      <c r="K9" s="6">
        <f>+Departamento!J14</f>
        <v>0</v>
      </c>
      <c r="L9" s="6">
        <f>+Departamento!K14</f>
        <v>0</v>
      </c>
      <c r="M9" s="6">
        <f>+Departamento!L14</f>
        <v>0</v>
      </c>
      <c r="N9" s="6">
        <f>+Departamento!M14</f>
        <v>0</v>
      </c>
      <c r="O9" s="6">
        <f>+Departamento!N14</f>
        <v>0</v>
      </c>
      <c r="P9" s="6">
        <f>+Departamento!O14</f>
        <v>0</v>
      </c>
      <c r="Q9" s="6">
        <f>+Departamento!P14</f>
        <v>0</v>
      </c>
      <c r="R9" s="6">
        <f>+Departamento!Q14</f>
        <v>0</v>
      </c>
      <c r="S9" s="6">
        <f>+Departamento!R14</f>
        <v>0</v>
      </c>
      <c r="T9" s="6">
        <f>+Departamento!S14</f>
        <v>0</v>
      </c>
      <c r="U9" s="6">
        <f>+Departamento!T14</f>
        <v>0</v>
      </c>
      <c r="V9" s="6">
        <f>+Departamento!U14</f>
        <v>0</v>
      </c>
      <c r="W9" s="6">
        <f>+Departamento!V14</f>
        <v>0</v>
      </c>
      <c r="X9" s="6">
        <f>+Departamento!W14</f>
        <v>0</v>
      </c>
      <c r="Y9" s="6">
        <f>+Departamento!X14</f>
        <v>0</v>
      </c>
      <c r="Z9" s="6">
        <f>+Departamento!Y14</f>
        <v>0</v>
      </c>
      <c r="AA9" s="6">
        <f>+Departamento!Z14</f>
        <v>0</v>
      </c>
      <c r="AB9" s="6">
        <f>+Departamento!AA14</f>
        <v>0</v>
      </c>
      <c r="AC9" s="98">
        <f>+Departamento!AB14</f>
        <v>94</v>
      </c>
      <c r="AD9" s="98">
        <f>+Departamento!AC14</f>
        <v>37</v>
      </c>
      <c r="AE9" s="6">
        <f t="shared" si="0"/>
        <v>131</v>
      </c>
    </row>
    <row r="10" spans="2:31" ht="20.25" customHeight="1" x14ac:dyDescent="0.25">
      <c r="B10" s="26">
        <v>6</v>
      </c>
      <c r="C10" s="84" t="s">
        <v>78</v>
      </c>
      <c r="D10" s="95">
        <f>+Departamento!C144</f>
        <v>197</v>
      </c>
      <c r="E10" s="97">
        <f>+Departamento!D144</f>
        <v>286</v>
      </c>
      <c r="F10" s="97">
        <f t="shared" si="1"/>
        <v>483</v>
      </c>
      <c r="G10" s="98">
        <f>+Departamento!F144</f>
        <v>2</v>
      </c>
      <c r="H10" s="6">
        <f>+Departamento!G144</f>
        <v>0</v>
      </c>
      <c r="I10" s="6">
        <f>+Departamento!H144</f>
        <v>0</v>
      </c>
      <c r="J10" s="6">
        <f>+Departamento!I144</f>
        <v>0</v>
      </c>
      <c r="K10" s="98">
        <f>+Departamento!J144</f>
        <v>46</v>
      </c>
      <c r="L10" s="6">
        <f>+Departamento!K144</f>
        <v>0</v>
      </c>
      <c r="M10" s="6">
        <f>+Departamento!L144</f>
        <v>0</v>
      </c>
      <c r="N10" s="6">
        <f>+Departamento!M144</f>
        <v>0</v>
      </c>
      <c r="O10" s="6">
        <f>+Departamento!N144</f>
        <v>0</v>
      </c>
      <c r="P10" s="98">
        <f>+Departamento!O144</f>
        <v>4</v>
      </c>
      <c r="Q10" s="98">
        <f>+Departamento!P144</f>
        <v>45</v>
      </c>
      <c r="R10" s="6">
        <f>+Departamento!Q144</f>
        <v>0</v>
      </c>
      <c r="S10" s="6">
        <f>+Departamento!R144</f>
        <v>0</v>
      </c>
      <c r="T10" s="6">
        <f>+Departamento!S144</f>
        <v>0</v>
      </c>
      <c r="U10" s="6">
        <f>+Departamento!T144</f>
        <v>0</v>
      </c>
      <c r="V10" s="6">
        <f>+Departamento!U144</f>
        <v>0</v>
      </c>
      <c r="W10" s="98">
        <f>+Departamento!V144</f>
        <v>1</v>
      </c>
      <c r="X10" s="6">
        <f>+Departamento!W144</f>
        <v>0</v>
      </c>
      <c r="Y10" s="6">
        <f>+Departamento!X144</f>
        <v>0</v>
      </c>
      <c r="Z10" s="6">
        <f>+Departamento!Y144</f>
        <v>0</v>
      </c>
      <c r="AA10" s="6">
        <f>+Departamento!Z144</f>
        <v>0</v>
      </c>
      <c r="AB10" s="6">
        <f>+Departamento!AA144</f>
        <v>0</v>
      </c>
      <c r="AC10" s="98">
        <f>+Departamento!AB144</f>
        <v>286</v>
      </c>
      <c r="AD10" s="98">
        <f>+Departamento!AC144</f>
        <v>99</v>
      </c>
      <c r="AE10" s="6">
        <f t="shared" si="0"/>
        <v>483</v>
      </c>
    </row>
    <row r="11" spans="2:31" ht="20.25" customHeight="1" x14ac:dyDescent="0.25">
      <c r="B11" s="26">
        <v>7</v>
      </c>
      <c r="C11" s="84" t="s">
        <v>105</v>
      </c>
      <c r="D11" s="82">
        <f>+Departamento!C90</f>
        <v>46</v>
      </c>
      <c r="E11" s="97">
        <f>+Departamento!D90</f>
        <v>70</v>
      </c>
      <c r="F11" s="97">
        <f t="shared" si="1"/>
        <v>116</v>
      </c>
      <c r="G11" s="6">
        <f>+Departamento!F90</f>
        <v>0</v>
      </c>
      <c r="H11" s="98">
        <f>+Departamento!G90</f>
        <v>1</v>
      </c>
      <c r="I11" s="98">
        <f>+Departamento!H90</f>
        <v>1</v>
      </c>
      <c r="J11" s="6">
        <f>+Departamento!I90</f>
        <v>0</v>
      </c>
      <c r="K11" s="6">
        <f>+Departamento!J90</f>
        <v>0</v>
      </c>
      <c r="L11" s="6">
        <f>+Departamento!K90</f>
        <v>0</v>
      </c>
      <c r="M11" s="6">
        <f>+Departamento!L90</f>
        <v>0</v>
      </c>
      <c r="N11" s="6">
        <f>+Departamento!M90</f>
        <v>0</v>
      </c>
      <c r="O11" s="6">
        <f>+Departamento!N90</f>
        <v>0</v>
      </c>
      <c r="P11" s="98">
        <f>+Departamento!O90</f>
        <v>3</v>
      </c>
      <c r="Q11" s="6">
        <f>+Departamento!P90</f>
        <v>0</v>
      </c>
      <c r="R11" s="98">
        <f>+Departamento!Q90</f>
        <v>17</v>
      </c>
      <c r="S11" s="6">
        <f>+Departamento!R90</f>
        <v>0</v>
      </c>
      <c r="T11" s="6">
        <f>+Departamento!S90</f>
        <v>0</v>
      </c>
      <c r="U11" s="6">
        <f>+Departamento!T90</f>
        <v>0</v>
      </c>
      <c r="V11" s="6">
        <f>+Departamento!U90</f>
        <v>0</v>
      </c>
      <c r="W11" s="6">
        <f>+Departamento!V90</f>
        <v>0</v>
      </c>
      <c r="X11" s="6">
        <f>+Departamento!W90</f>
        <v>0</v>
      </c>
      <c r="Y11" s="6">
        <f>+Departamento!X90</f>
        <v>0</v>
      </c>
      <c r="Z11" s="6">
        <f>+Departamento!Y90</f>
        <v>0</v>
      </c>
      <c r="AA11" s="6">
        <f>+Departamento!Z90</f>
        <v>0</v>
      </c>
      <c r="AB11" s="6">
        <f>+Departamento!AA90</f>
        <v>0</v>
      </c>
      <c r="AC11" s="98">
        <f>+Departamento!AB90</f>
        <v>94</v>
      </c>
      <c r="AD11" s="6">
        <f>+Departamento!AC90</f>
        <v>0</v>
      </c>
      <c r="AE11" s="6">
        <f t="shared" si="0"/>
        <v>116</v>
      </c>
    </row>
    <row r="12" spans="2:31" ht="20.25" customHeight="1" x14ac:dyDescent="0.25">
      <c r="B12" s="26">
        <v>8</v>
      </c>
      <c r="C12" s="84" t="s">
        <v>86</v>
      </c>
      <c r="D12" s="77">
        <f>+Departamento!C19</f>
        <v>36</v>
      </c>
      <c r="E12" s="97">
        <f>+Departamento!D19</f>
        <v>58</v>
      </c>
      <c r="F12" s="97">
        <f t="shared" si="1"/>
        <v>94</v>
      </c>
      <c r="G12" s="6">
        <f>+Departamento!F19</f>
        <v>0</v>
      </c>
      <c r="H12" s="6">
        <f>+Departamento!G19</f>
        <v>0</v>
      </c>
      <c r="I12" s="6">
        <f>+Departamento!H19</f>
        <v>0</v>
      </c>
      <c r="J12" s="6">
        <f>+Departamento!I19</f>
        <v>0</v>
      </c>
      <c r="K12" s="6">
        <f>+Departamento!J19</f>
        <v>0</v>
      </c>
      <c r="L12" s="6">
        <f>+Departamento!K19</f>
        <v>0</v>
      </c>
      <c r="M12" s="6">
        <f>+Departamento!L19</f>
        <v>0</v>
      </c>
      <c r="N12" s="6">
        <f>+Departamento!M19</f>
        <v>0</v>
      </c>
      <c r="O12" s="6">
        <f>+Departamento!N19</f>
        <v>0</v>
      </c>
      <c r="P12" s="6">
        <f>+Departamento!O19</f>
        <v>0</v>
      </c>
      <c r="Q12" s="6">
        <f>+Departamento!P19</f>
        <v>0</v>
      </c>
      <c r="R12" s="6">
        <f>+Departamento!Q19</f>
        <v>0</v>
      </c>
      <c r="S12" s="6">
        <f>+Departamento!R19</f>
        <v>0</v>
      </c>
      <c r="T12" s="6">
        <f>+Departamento!S19</f>
        <v>0</v>
      </c>
      <c r="U12" s="6">
        <f>+Departamento!T19</f>
        <v>0</v>
      </c>
      <c r="V12" s="6">
        <f>+Departamento!U19</f>
        <v>0</v>
      </c>
      <c r="W12" s="98">
        <f>+Departamento!V19</f>
        <v>53</v>
      </c>
      <c r="X12" s="6">
        <f>+Departamento!W19</f>
        <v>0</v>
      </c>
      <c r="Y12" s="6">
        <f>+Departamento!X19</f>
        <v>0</v>
      </c>
      <c r="Z12" s="6">
        <f>+Departamento!Y19</f>
        <v>0</v>
      </c>
      <c r="AA12" s="6">
        <f>+Departamento!Z19</f>
        <v>0</v>
      </c>
      <c r="AB12" s="6">
        <f>+Departamento!AA19</f>
        <v>0</v>
      </c>
      <c r="AC12" s="98">
        <f>+Departamento!AB19</f>
        <v>34</v>
      </c>
      <c r="AD12" s="98">
        <f>+Departamento!AC19</f>
        <v>7</v>
      </c>
      <c r="AE12" s="6">
        <f>SUM(G12:AD12)</f>
        <v>94</v>
      </c>
    </row>
    <row r="13" spans="2:31" ht="20.25" customHeight="1" x14ac:dyDescent="0.25">
      <c r="B13" s="26">
        <v>9</v>
      </c>
      <c r="C13" s="84" t="s">
        <v>118</v>
      </c>
      <c r="D13" s="86">
        <f>+Departamento!C113</f>
        <v>108</v>
      </c>
      <c r="E13" s="97">
        <f>+Departamento!D113</f>
        <v>146</v>
      </c>
      <c r="F13" s="97">
        <f t="shared" si="1"/>
        <v>254</v>
      </c>
      <c r="G13" s="6">
        <f>+Departamento!F113</f>
        <v>0</v>
      </c>
      <c r="H13" s="6">
        <f>+Departamento!G113</f>
        <v>0</v>
      </c>
      <c r="I13" s="6">
        <f>+Departamento!H113</f>
        <v>0</v>
      </c>
      <c r="J13" s="6">
        <f>+Departamento!I113</f>
        <v>0</v>
      </c>
      <c r="K13" s="6">
        <f>+Departamento!J113</f>
        <v>0</v>
      </c>
      <c r="L13" s="6">
        <f>+Departamento!K113</f>
        <v>0</v>
      </c>
      <c r="M13" s="6">
        <f>+Departamento!L113</f>
        <v>0</v>
      </c>
      <c r="N13" s="6">
        <f>+Departamento!M113</f>
        <v>0</v>
      </c>
      <c r="O13" s="6">
        <f>+Departamento!N113</f>
        <v>0</v>
      </c>
      <c r="P13" s="6">
        <f>+Departamento!O113</f>
        <v>0</v>
      </c>
      <c r="Q13" s="6">
        <f>+Departamento!P113</f>
        <v>0</v>
      </c>
      <c r="R13" s="6">
        <f>+Departamento!Q113</f>
        <v>0</v>
      </c>
      <c r="S13" s="6">
        <f>+Departamento!R113</f>
        <v>0</v>
      </c>
      <c r="T13" s="6">
        <f>+Departamento!S113</f>
        <v>0</v>
      </c>
      <c r="U13" s="6">
        <f>+Departamento!T113</f>
        <v>0</v>
      </c>
      <c r="V13" s="6">
        <f>+Departamento!U113</f>
        <v>0</v>
      </c>
      <c r="W13" s="6">
        <f>+Departamento!V113</f>
        <v>0</v>
      </c>
      <c r="X13" s="6">
        <f>+Departamento!W113</f>
        <v>0</v>
      </c>
      <c r="Y13" s="6">
        <f>+Departamento!X113</f>
        <v>0</v>
      </c>
      <c r="Z13" s="6">
        <f>+Departamento!Y113</f>
        <v>0</v>
      </c>
      <c r="AA13" s="6">
        <f>+Departamento!Z113</f>
        <v>0</v>
      </c>
      <c r="AB13" s="6">
        <f>+Departamento!AA113</f>
        <v>0</v>
      </c>
      <c r="AC13" s="98">
        <f>+Departamento!AB113</f>
        <v>119</v>
      </c>
      <c r="AD13" s="98">
        <f>+Departamento!AC113</f>
        <v>135</v>
      </c>
      <c r="AE13" s="6">
        <f t="shared" si="0"/>
        <v>254</v>
      </c>
    </row>
    <row r="14" spans="2:31" ht="20.25" customHeight="1" x14ac:dyDescent="0.25">
      <c r="B14" s="26">
        <v>10</v>
      </c>
      <c r="C14" s="84" t="s">
        <v>103</v>
      </c>
      <c r="D14" s="86">
        <f>+Departamento!C101</f>
        <v>170</v>
      </c>
      <c r="E14" s="97">
        <f>+Departamento!D101</f>
        <v>184</v>
      </c>
      <c r="F14" s="97">
        <f t="shared" si="1"/>
        <v>354</v>
      </c>
      <c r="G14" s="6">
        <f>+Departamento!F101</f>
        <v>0</v>
      </c>
      <c r="H14" s="6">
        <f>+Departamento!G101</f>
        <v>0</v>
      </c>
      <c r="I14" s="6">
        <f>+Departamento!H101</f>
        <v>0</v>
      </c>
      <c r="J14" s="6">
        <f>+Departamento!I101</f>
        <v>0</v>
      </c>
      <c r="K14" s="6">
        <f>+Departamento!J101</f>
        <v>0</v>
      </c>
      <c r="L14" s="6">
        <f>+Departamento!K101</f>
        <v>0</v>
      </c>
      <c r="M14" s="6">
        <f>+Departamento!L101</f>
        <v>0</v>
      </c>
      <c r="N14" s="6">
        <f>+Departamento!M101</f>
        <v>0</v>
      </c>
      <c r="O14" s="6">
        <f>+Departamento!N101</f>
        <v>0</v>
      </c>
      <c r="P14" s="6">
        <f>+Departamento!O101</f>
        <v>0</v>
      </c>
      <c r="Q14" s="6">
        <f>+Departamento!P101</f>
        <v>0</v>
      </c>
      <c r="R14" s="6">
        <f>+Departamento!Q101</f>
        <v>0</v>
      </c>
      <c r="S14" s="6">
        <f>+Departamento!R101</f>
        <v>0</v>
      </c>
      <c r="T14" s="6">
        <f>+Departamento!S101</f>
        <v>0</v>
      </c>
      <c r="U14" s="6">
        <f>+Departamento!T101</f>
        <v>0</v>
      </c>
      <c r="V14" s="6">
        <f>+Departamento!U101</f>
        <v>0</v>
      </c>
      <c r="W14" s="6">
        <f>+Departamento!V101</f>
        <v>0</v>
      </c>
      <c r="X14" s="6">
        <f>+Departamento!W101</f>
        <v>0</v>
      </c>
      <c r="Y14" s="6">
        <f>+Departamento!X101</f>
        <v>0</v>
      </c>
      <c r="Z14" s="6">
        <f>+Departamento!Y101</f>
        <v>0</v>
      </c>
      <c r="AA14" s="6">
        <f>+Departamento!Z101</f>
        <v>0</v>
      </c>
      <c r="AB14" s="6">
        <f>+Departamento!AA101</f>
        <v>0</v>
      </c>
      <c r="AC14" s="98">
        <f>+Departamento!AB101</f>
        <v>324</v>
      </c>
      <c r="AD14" s="98">
        <f>+Departamento!AC101</f>
        <v>30</v>
      </c>
      <c r="AE14" s="6">
        <f t="shared" si="0"/>
        <v>354</v>
      </c>
    </row>
    <row r="15" spans="2:31" ht="20.25" customHeight="1" x14ac:dyDescent="0.25">
      <c r="B15" s="26">
        <v>11</v>
      </c>
      <c r="C15" s="84" t="s">
        <v>115</v>
      </c>
      <c r="D15" s="86">
        <f>+Departamento!C118</f>
        <v>40</v>
      </c>
      <c r="E15" s="97">
        <f>+Departamento!D118</f>
        <v>38</v>
      </c>
      <c r="F15" s="97">
        <f t="shared" si="1"/>
        <v>78</v>
      </c>
      <c r="G15" s="6">
        <f>+Departamento!F118</f>
        <v>0</v>
      </c>
      <c r="H15" s="6">
        <f>+Departamento!G118</f>
        <v>0</v>
      </c>
      <c r="I15" s="6">
        <f>+Departamento!H118</f>
        <v>0</v>
      </c>
      <c r="J15" s="6">
        <f>+Departamento!I118</f>
        <v>0</v>
      </c>
      <c r="K15" s="6">
        <f>+Departamento!J118</f>
        <v>0</v>
      </c>
      <c r="L15" s="6">
        <f>+Departamento!K118</f>
        <v>0</v>
      </c>
      <c r="M15" s="6">
        <f>+Departamento!L118</f>
        <v>0</v>
      </c>
      <c r="N15" s="6">
        <f>+Departamento!M118</f>
        <v>0</v>
      </c>
      <c r="O15" s="6">
        <f>+Departamento!N118</f>
        <v>0</v>
      </c>
      <c r="P15" s="98">
        <f>+Departamento!O118</f>
        <v>48</v>
      </c>
      <c r="Q15" s="6">
        <f>+Departamento!P118</f>
        <v>0</v>
      </c>
      <c r="R15" s="98">
        <f>+Departamento!Q118</f>
        <v>13</v>
      </c>
      <c r="S15" s="6">
        <f>+Departamento!R118</f>
        <v>0</v>
      </c>
      <c r="T15" s="6">
        <f>+Departamento!S118</f>
        <v>0</v>
      </c>
      <c r="U15" s="6">
        <f>+Departamento!T118</f>
        <v>0</v>
      </c>
      <c r="V15" s="6">
        <f>+Departamento!U118</f>
        <v>0</v>
      </c>
      <c r="W15" s="6">
        <f>+Departamento!V118</f>
        <v>0</v>
      </c>
      <c r="X15" s="6">
        <f>+Departamento!W118</f>
        <v>0</v>
      </c>
      <c r="Y15" s="6">
        <f>+Departamento!X118</f>
        <v>0</v>
      </c>
      <c r="Z15" s="6">
        <f>+Departamento!Y118</f>
        <v>0</v>
      </c>
      <c r="AA15" s="6">
        <f>+Departamento!Z118</f>
        <v>0</v>
      </c>
      <c r="AB15" s="6">
        <f>+Departamento!AA118</f>
        <v>0</v>
      </c>
      <c r="AC15" s="98">
        <f>+Departamento!AB118</f>
        <v>17</v>
      </c>
      <c r="AD15" s="6">
        <f>+Departamento!AC118</f>
        <v>0</v>
      </c>
      <c r="AE15" s="6">
        <f t="shared" si="0"/>
        <v>78</v>
      </c>
    </row>
    <row r="16" spans="2:31" ht="20.25" customHeight="1" x14ac:dyDescent="0.25">
      <c r="B16" s="26">
        <v>12</v>
      </c>
      <c r="C16" s="84" t="s">
        <v>84</v>
      </c>
      <c r="D16" s="82">
        <f>+Departamento!C66</f>
        <v>13</v>
      </c>
      <c r="E16" s="97">
        <f>+Departamento!D66</f>
        <v>22</v>
      </c>
      <c r="F16" s="97">
        <f t="shared" si="1"/>
        <v>35</v>
      </c>
      <c r="G16" s="6">
        <f>+Departamento!F66</f>
        <v>0</v>
      </c>
      <c r="H16" s="6">
        <f>+Departamento!G66</f>
        <v>0</v>
      </c>
      <c r="I16" s="6">
        <f>+Departamento!H66</f>
        <v>0</v>
      </c>
      <c r="J16" s="6">
        <f>+Departamento!I66</f>
        <v>0</v>
      </c>
      <c r="K16" s="6">
        <f>+Departamento!J66</f>
        <v>0</v>
      </c>
      <c r="L16" s="6">
        <f>+Departamento!K66</f>
        <v>0</v>
      </c>
      <c r="M16" s="6">
        <f>+Departamento!L66</f>
        <v>0</v>
      </c>
      <c r="N16" s="6">
        <f>+Departamento!M66</f>
        <v>0</v>
      </c>
      <c r="O16" s="6">
        <f>+Departamento!N66</f>
        <v>0</v>
      </c>
      <c r="P16" s="6">
        <f>+Departamento!O66</f>
        <v>0</v>
      </c>
      <c r="Q16" s="6">
        <f>+Departamento!P66</f>
        <v>0</v>
      </c>
      <c r="R16" s="6">
        <f>+Departamento!Q66</f>
        <v>0</v>
      </c>
      <c r="S16" s="6">
        <f>+Departamento!R66</f>
        <v>0</v>
      </c>
      <c r="T16" s="6">
        <f>+Departamento!S66</f>
        <v>0</v>
      </c>
      <c r="U16" s="6">
        <f>+Departamento!T66</f>
        <v>0</v>
      </c>
      <c r="V16" s="6">
        <f>+Departamento!U66</f>
        <v>0</v>
      </c>
      <c r="W16" s="6">
        <f>+Departamento!V66</f>
        <v>0</v>
      </c>
      <c r="X16" s="98">
        <f>+Departamento!W66</f>
        <v>35</v>
      </c>
      <c r="Y16" s="6">
        <f>+Departamento!X66</f>
        <v>0</v>
      </c>
      <c r="Z16" s="6">
        <f>+Departamento!Y66</f>
        <v>0</v>
      </c>
      <c r="AA16" s="6">
        <f>+Departamento!Z66</f>
        <v>0</v>
      </c>
      <c r="AB16" s="6">
        <f>+Departamento!AA66</f>
        <v>0</v>
      </c>
      <c r="AC16" s="6">
        <f>+Departamento!AB66</f>
        <v>0</v>
      </c>
      <c r="AD16" s="6">
        <f>+Departamento!AC66</f>
        <v>0</v>
      </c>
      <c r="AE16" s="6">
        <f t="shared" si="0"/>
        <v>35</v>
      </c>
    </row>
    <row r="17" spans="2:31" ht="20.25" customHeight="1" x14ac:dyDescent="0.25">
      <c r="B17" s="26">
        <v>13</v>
      </c>
      <c r="C17" s="84" t="s">
        <v>64</v>
      </c>
      <c r="D17" s="82">
        <f>+Departamento!C38</f>
        <v>85</v>
      </c>
      <c r="E17" s="97">
        <f>+Departamento!D38</f>
        <v>90</v>
      </c>
      <c r="F17" s="97">
        <f t="shared" si="1"/>
        <v>175</v>
      </c>
      <c r="G17" s="6">
        <f>+Departamento!F38</f>
        <v>0</v>
      </c>
      <c r="H17" s="6">
        <f>+Departamento!G38</f>
        <v>0</v>
      </c>
      <c r="I17" s="6">
        <f>+Departamento!H38</f>
        <v>0</v>
      </c>
      <c r="J17" s="6">
        <f>+Departamento!I38</f>
        <v>0</v>
      </c>
      <c r="K17" s="6">
        <f>+Departamento!J38</f>
        <v>0</v>
      </c>
      <c r="L17" s="6">
        <f>+Departamento!K38</f>
        <v>0</v>
      </c>
      <c r="M17" s="6">
        <f>+Departamento!L38</f>
        <v>0</v>
      </c>
      <c r="N17" s="6">
        <f>+Departamento!M38</f>
        <v>0</v>
      </c>
      <c r="O17" s="6">
        <f>+Departamento!N38</f>
        <v>0</v>
      </c>
      <c r="P17" s="6">
        <f>+Departamento!O38</f>
        <v>0</v>
      </c>
      <c r="Q17" s="6">
        <f>+Departamento!P38</f>
        <v>0</v>
      </c>
      <c r="R17" s="6">
        <f>+Departamento!Q38</f>
        <v>0</v>
      </c>
      <c r="S17" s="6">
        <f>+Departamento!R38</f>
        <v>0</v>
      </c>
      <c r="T17" s="6">
        <f>+Departamento!S38</f>
        <v>0</v>
      </c>
      <c r="U17" s="6">
        <f>+Departamento!T38</f>
        <v>0</v>
      </c>
      <c r="V17" s="6">
        <f>+Departamento!U38</f>
        <v>0</v>
      </c>
      <c r="W17" s="6">
        <f>+Departamento!V38</f>
        <v>0</v>
      </c>
      <c r="X17" s="6">
        <f>+Departamento!W38</f>
        <v>0</v>
      </c>
      <c r="Y17" s="6">
        <f>+Departamento!X38</f>
        <v>0</v>
      </c>
      <c r="Z17" s="6">
        <f>+Departamento!Y38</f>
        <v>0</v>
      </c>
      <c r="AA17" s="6">
        <f>+Departamento!Z38</f>
        <v>0</v>
      </c>
      <c r="AB17" s="6">
        <f>+Departamento!AA38</f>
        <v>0</v>
      </c>
      <c r="AC17" s="98">
        <f>+Departamento!AB38</f>
        <v>91</v>
      </c>
      <c r="AD17" s="98">
        <f>+Departamento!AC38</f>
        <v>84</v>
      </c>
      <c r="AE17" s="6">
        <f>SUM(G17:AD17)</f>
        <v>175</v>
      </c>
    </row>
    <row r="18" spans="2:31" ht="20.25" customHeight="1" x14ac:dyDescent="0.25">
      <c r="B18" s="26">
        <v>14</v>
      </c>
      <c r="C18" s="94" t="s">
        <v>133</v>
      </c>
      <c r="D18" s="82">
        <f>+Departamento!C73</f>
        <v>53</v>
      </c>
      <c r="E18" s="97">
        <f>+Departamento!D73</f>
        <v>117</v>
      </c>
      <c r="F18" s="97">
        <f t="shared" si="1"/>
        <v>170</v>
      </c>
      <c r="G18" s="6">
        <f>+Departamento!F73</f>
        <v>0</v>
      </c>
      <c r="H18" s="6">
        <f>+Departamento!G73</f>
        <v>0</v>
      </c>
      <c r="I18" s="6">
        <f>+Departamento!H73</f>
        <v>0</v>
      </c>
      <c r="J18" s="6">
        <f>+Departamento!I73</f>
        <v>0</v>
      </c>
      <c r="K18" s="6">
        <f>+Departamento!J73</f>
        <v>0</v>
      </c>
      <c r="L18" s="6">
        <f>+Departamento!K73</f>
        <v>0</v>
      </c>
      <c r="M18" s="6">
        <f>+Departamento!L73</f>
        <v>0</v>
      </c>
      <c r="N18" s="6">
        <f>+Departamento!M73</f>
        <v>0</v>
      </c>
      <c r="O18" s="6">
        <f>+Departamento!N73</f>
        <v>0</v>
      </c>
      <c r="P18" s="6">
        <f>+Departamento!O73</f>
        <v>0</v>
      </c>
      <c r="Q18" s="98">
        <f>+Departamento!P73</f>
        <v>47</v>
      </c>
      <c r="R18" s="6">
        <f>+Departamento!Q73</f>
        <v>0</v>
      </c>
      <c r="S18" s="6">
        <f>+Departamento!R73</f>
        <v>0</v>
      </c>
      <c r="T18" s="6">
        <f>+Departamento!S73</f>
        <v>0</v>
      </c>
      <c r="U18" s="6">
        <f>+Departamento!T73</f>
        <v>0</v>
      </c>
      <c r="V18" s="6">
        <f>+Departamento!U73</f>
        <v>0</v>
      </c>
      <c r="W18" s="6">
        <f>+Departamento!V73</f>
        <v>0</v>
      </c>
      <c r="X18" s="6">
        <f>+Departamento!W73</f>
        <v>0</v>
      </c>
      <c r="Y18" s="6">
        <f>+Departamento!X73</f>
        <v>0</v>
      </c>
      <c r="Z18" s="6">
        <f>+Departamento!Y73</f>
        <v>0</v>
      </c>
      <c r="AA18" s="6">
        <f>+Departamento!Z73</f>
        <v>0</v>
      </c>
      <c r="AB18" s="6">
        <f>+Departamento!AA73</f>
        <v>0</v>
      </c>
      <c r="AC18" s="98">
        <f>+Departamento!AB73</f>
        <v>57</v>
      </c>
      <c r="AD18" s="98">
        <f>+Departamento!AC73</f>
        <v>66</v>
      </c>
      <c r="AE18" s="6">
        <f t="shared" si="0"/>
        <v>170</v>
      </c>
    </row>
    <row r="19" spans="2:31" ht="20.25" customHeight="1" x14ac:dyDescent="0.25">
      <c r="B19" s="26">
        <v>15</v>
      </c>
      <c r="C19" s="84" t="s">
        <v>68</v>
      </c>
      <c r="D19" s="82">
        <f>+Departamento!C46</f>
        <v>97</v>
      </c>
      <c r="E19" s="97">
        <f>+Departamento!D46</f>
        <v>144</v>
      </c>
      <c r="F19" s="97">
        <f t="shared" si="1"/>
        <v>241</v>
      </c>
      <c r="G19" s="6">
        <f>+Departamento!F46</f>
        <v>0</v>
      </c>
      <c r="H19" s="98">
        <f>+Departamento!G46</f>
        <v>1</v>
      </c>
      <c r="I19" s="6">
        <f>+Departamento!H46</f>
        <v>0</v>
      </c>
      <c r="J19" s="6">
        <f>+Departamento!I46</f>
        <v>0</v>
      </c>
      <c r="K19" s="6">
        <f>+Departamento!J46</f>
        <v>0</v>
      </c>
      <c r="L19" s="6">
        <f>+Departamento!K46</f>
        <v>0</v>
      </c>
      <c r="M19" s="6">
        <f>+Departamento!L46</f>
        <v>0</v>
      </c>
      <c r="N19" s="6">
        <f>+Departamento!M46</f>
        <v>0</v>
      </c>
      <c r="O19" s="6">
        <f>+Departamento!N46</f>
        <v>0</v>
      </c>
      <c r="P19" s="6">
        <f>+Departamento!O46</f>
        <v>0</v>
      </c>
      <c r="Q19" s="6">
        <f>+Departamento!P46</f>
        <v>0</v>
      </c>
      <c r="R19" s="98">
        <f>+Departamento!Q46</f>
        <v>47</v>
      </c>
      <c r="S19" s="6">
        <f>+Departamento!R46</f>
        <v>0</v>
      </c>
      <c r="T19" s="6">
        <f>+Departamento!S46</f>
        <v>0</v>
      </c>
      <c r="U19" s="6">
        <f>+Departamento!T46</f>
        <v>0</v>
      </c>
      <c r="V19" s="6">
        <f>+Departamento!U46</f>
        <v>0</v>
      </c>
      <c r="W19" s="6">
        <f>+Departamento!V46</f>
        <v>0</v>
      </c>
      <c r="X19" s="6">
        <f>+Departamento!W46</f>
        <v>0</v>
      </c>
      <c r="Y19" s="6">
        <f>+Departamento!X46</f>
        <v>0</v>
      </c>
      <c r="Z19" s="6">
        <f>+Departamento!Y46</f>
        <v>0</v>
      </c>
      <c r="AA19" s="6">
        <f>+Departamento!Z46</f>
        <v>0</v>
      </c>
      <c r="AB19" s="6">
        <f>+Departamento!AA46</f>
        <v>0</v>
      </c>
      <c r="AC19" s="98">
        <f>+Departamento!AB46</f>
        <v>98</v>
      </c>
      <c r="AD19" s="98">
        <f>+Departamento!AC46</f>
        <v>95</v>
      </c>
      <c r="AE19" s="6">
        <f t="shared" si="0"/>
        <v>241</v>
      </c>
    </row>
    <row r="20" spans="2:31" ht="20.25" customHeight="1" x14ac:dyDescent="0.25">
      <c r="B20" s="26">
        <v>16</v>
      </c>
      <c r="C20" s="84" t="s">
        <v>120</v>
      </c>
      <c r="D20" s="86">
        <f>+Departamento!C124</f>
        <v>59</v>
      </c>
      <c r="E20" s="97">
        <f>+Departamento!D124</f>
        <v>81</v>
      </c>
      <c r="F20" s="97">
        <f t="shared" si="1"/>
        <v>140</v>
      </c>
      <c r="G20" s="6">
        <f>+Departamento!F124</f>
        <v>0</v>
      </c>
      <c r="H20" s="6">
        <f>+Departamento!G124</f>
        <v>0</v>
      </c>
      <c r="I20" s="6">
        <f>+Departamento!H124</f>
        <v>0</v>
      </c>
      <c r="J20" s="6">
        <f>+Departamento!I124</f>
        <v>0</v>
      </c>
      <c r="K20" s="6">
        <f>+Departamento!J124</f>
        <v>0</v>
      </c>
      <c r="L20" s="6">
        <f>+Departamento!K124</f>
        <v>0</v>
      </c>
      <c r="M20" s="6">
        <f>+Departamento!L124</f>
        <v>0</v>
      </c>
      <c r="N20" s="6">
        <f>+Departamento!M124</f>
        <v>0</v>
      </c>
      <c r="O20" s="6">
        <f>+Departamento!N124</f>
        <v>0</v>
      </c>
      <c r="P20" s="6">
        <f>+Departamento!O124</f>
        <v>0</v>
      </c>
      <c r="Q20" s="6">
        <f>+Departamento!P124</f>
        <v>2</v>
      </c>
      <c r="R20" s="6">
        <f>+Departamento!Q124</f>
        <v>0</v>
      </c>
      <c r="S20" s="6">
        <f>+Departamento!R124</f>
        <v>0</v>
      </c>
      <c r="T20" s="6">
        <f>+Departamento!S124</f>
        <v>0</v>
      </c>
      <c r="U20" s="6">
        <f>+Departamento!T124</f>
        <v>0</v>
      </c>
      <c r="V20" s="6">
        <f>+Departamento!U124</f>
        <v>0</v>
      </c>
      <c r="W20" s="6">
        <f>+Departamento!V124</f>
        <v>0</v>
      </c>
      <c r="X20" s="6">
        <f>+Departamento!W124</f>
        <v>0</v>
      </c>
      <c r="Y20" s="6">
        <f>+Departamento!X124</f>
        <v>0</v>
      </c>
      <c r="Z20" s="6">
        <f>+Departamento!Y124</f>
        <v>0</v>
      </c>
      <c r="AA20" s="6">
        <f>+Departamento!Z124</f>
        <v>0</v>
      </c>
      <c r="AB20" s="6">
        <f>+Departamento!AA124</f>
        <v>0</v>
      </c>
      <c r="AC20" s="98">
        <f>+Departamento!AB124</f>
        <v>138</v>
      </c>
      <c r="AD20" s="6">
        <f>+Departamento!AC124</f>
        <v>0</v>
      </c>
      <c r="AE20" s="6">
        <f t="shared" si="0"/>
        <v>140</v>
      </c>
    </row>
    <row r="21" spans="2:31" ht="20.25" customHeight="1" x14ac:dyDescent="0.25">
      <c r="B21" s="26">
        <v>17</v>
      </c>
      <c r="C21" s="84" t="s">
        <v>88</v>
      </c>
      <c r="D21" s="77">
        <f>+Departamento!C24</f>
        <v>34</v>
      </c>
      <c r="E21" s="97">
        <f>+Departamento!D24</f>
        <v>70</v>
      </c>
      <c r="F21" s="97">
        <f t="shared" si="1"/>
        <v>104</v>
      </c>
      <c r="G21" s="6">
        <f>+Departamento!F24</f>
        <v>0</v>
      </c>
      <c r="H21" s="6">
        <f>+Departamento!G24</f>
        <v>0</v>
      </c>
      <c r="I21" s="6">
        <f>+Departamento!H24</f>
        <v>0</v>
      </c>
      <c r="J21" s="6">
        <f>+Departamento!I24</f>
        <v>0</v>
      </c>
      <c r="K21" s="6">
        <f>+Departamento!J24</f>
        <v>0</v>
      </c>
      <c r="L21" s="6">
        <f>+Departamento!K24</f>
        <v>0</v>
      </c>
      <c r="M21" s="6">
        <f>+Departamento!L24</f>
        <v>0</v>
      </c>
      <c r="N21" s="6">
        <f>+Departamento!M24</f>
        <v>0</v>
      </c>
      <c r="O21" s="6">
        <f>+Departamento!N24</f>
        <v>0</v>
      </c>
      <c r="P21" s="98">
        <f>+Departamento!O24</f>
        <v>11</v>
      </c>
      <c r="Q21" s="98">
        <f>+Departamento!P24</f>
        <v>52</v>
      </c>
      <c r="R21" s="6">
        <f>+Departamento!Q24</f>
        <v>0</v>
      </c>
      <c r="S21" s="6">
        <f>+Departamento!R24</f>
        <v>0</v>
      </c>
      <c r="T21" s="6">
        <f>+Departamento!S24</f>
        <v>0</v>
      </c>
      <c r="U21" s="6">
        <f>+Departamento!T24</f>
        <v>0</v>
      </c>
      <c r="V21" s="6">
        <f>+Departamento!U24</f>
        <v>0</v>
      </c>
      <c r="W21" s="6">
        <f>+Departamento!V24</f>
        <v>0</v>
      </c>
      <c r="X21" s="6">
        <f>+Departamento!W24</f>
        <v>0</v>
      </c>
      <c r="Y21" s="6">
        <f>+Departamento!X24</f>
        <v>0</v>
      </c>
      <c r="Z21" s="6">
        <f>+Departamento!Y24</f>
        <v>0</v>
      </c>
      <c r="AA21" s="98">
        <f>+Departamento!Z24</f>
        <v>31</v>
      </c>
      <c r="AB21" s="6">
        <f>+Departamento!AA24</f>
        <v>0</v>
      </c>
      <c r="AC21" s="98">
        <f>+Departamento!AB24</f>
        <v>9</v>
      </c>
      <c r="AD21" s="98">
        <f>+Departamento!AC24</f>
        <v>1</v>
      </c>
      <c r="AE21" s="6">
        <f t="shared" si="0"/>
        <v>104</v>
      </c>
    </row>
    <row r="22" spans="2:31" ht="20.25" customHeight="1" x14ac:dyDescent="0.25">
      <c r="B22" s="26">
        <v>18</v>
      </c>
      <c r="C22" s="84" t="s">
        <v>63</v>
      </c>
      <c r="D22" s="82">
        <f>+Departamento!C49</f>
        <v>16</v>
      </c>
      <c r="E22" s="97">
        <f>+Departamento!D49</f>
        <v>8</v>
      </c>
      <c r="F22" s="97">
        <f t="shared" si="1"/>
        <v>24</v>
      </c>
      <c r="G22" s="6">
        <f>+Departamento!F49</f>
        <v>0</v>
      </c>
      <c r="H22" s="6">
        <f>+Departamento!G49</f>
        <v>0</v>
      </c>
      <c r="I22" s="6">
        <f>+Departamento!H49</f>
        <v>0</v>
      </c>
      <c r="J22" s="6">
        <f>+Departamento!I49</f>
        <v>0</v>
      </c>
      <c r="K22" s="6">
        <f>+Departamento!J49</f>
        <v>0</v>
      </c>
      <c r="L22" s="6">
        <f>+Departamento!K49</f>
        <v>0</v>
      </c>
      <c r="M22" s="6">
        <f>+Departamento!L49</f>
        <v>0</v>
      </c>
      <c r="N22" s="6">
        <f>+Departamento!M49</f>
        <v>0</v>
      </c>
      <c r="O22" s="6">
        <f>+Departamento!N49</f>
        <v>0</v>
      </c>
      <c r="P22" s="6">
        <f>+Departamento!O49</f>
        <v>0</v>
      </c>
      <c r="Q22" s="6">
        <f>+Departamento!P49</f>
        <v>0</v>
      </c>
      <c r="R22" s="6">
        <f>+Departamento!Q49</f>
        <v>0</v>
      </c>
      <c r="S22" s="6">
        <f>+Departamento!R49</f>
        <v>0</v>
      </c>
      <c r="T22" s="6">
        <f>+Departamento!S49</f>
        <v>0</v>
      </c>
      <c r="U22" s="6">
        <f>+Departamento!T49</f>
        <v>0</v>
      </c>
      <c r="V22" s="6">
        <f>+Departamento!U49</f>
        <v>0</v>
      </c>
      <c r="W22" s="6">
        <f>+Departamento!V49</f>
        <v>0</v>
      </c>
      <c r="X22" s="6">
        <f>+Departamento!W49</f>
        <v>0</v>
      </c>
      <c r="Y22" s="6">
        <f>+Departamento!X49</f>
        <v>0</v>
      </c>
      <c r="Z22" s="6">
        <f>+Departamento!Y49</f>
        <v>0</v>
      </c>
      <c r="AA22" s="6">
        <f>+Departamento!Z49</f>
        <v>0</v>
      </c>
      <c r="AB22" s="6">
        <f>+Departamento!AA49</f>
        <v>0</v>
      </c>
      <c r="AC22" s="98">
        <f>+Departamento!AB49</f>
        <v>24</v>
      </c>
      <c r="AD22" s="6">
        <f>+Departamento!AC49</f>
        <v>0</v>
      </c>
      <c r="AE22" s="6">
        <f t="shared" si="0"/>
        <v>24</v>
      </c>
    </row>
    <row r="23" spans="2:31" ht="20.25" customHeight="1" x14ac:dyDescent="0.25">
      <c r="B23" s="26">
        <v>19</v>
      </c>
      <c r="C23" s="94" t="s">
        <v>81</v>
      </c>
      <c r="D23" s="82">
        <f>+Departamento!C80</f>
        <v>128</v>
      </c>
      <c r="E23" s="97">
        <f>+Departamento!D80</f>
        <v>142</v>
      </c>
      <c r="F23" s="97">
        <f t="shared" si="1"/>
        <v>270</v>
      </c>
      <c r="G23" s="6">
        <f>+Departamento!F80</f>
        <v>0</v>
      </c>
      <c r="H23" s="6">
        <f>+Departamento!G80</f>
        <v>0</v>
      </c>
      <c r="I23" s="6">
        <f>+Departamento!H80</f>
        <v>0</v>
      </c>
      <c r="J23" s="6">
        <f>+Departamento!I80</f>
        <v>0</v>
      </c>
      <c r="K23" s="6">
        <f>+Departamento!J80</f>
        <v>0</v>
      </c>
      <c r="L23" s="6">
        <f>+Departamento!K80</f>
        <v>0</v>
      </c>
      <c r="M23" s="6">
        <f>+Departamento!L80</f>
        <v>0</v>
      </c>
      <c r="N23" s="6">
        <f>+Departamento!M80</f>
        <v>0</v>
      </c>
      <c r="O23" s="6">
        <f>+Departamento!N80</f>
        <v>0</v>
      </c>
      <c r="P23" s="6">
        <f>+Departamento!O80</f>
        <v>0</v>
      </c>
      <c r="Q23" s="6">
        <f>+Departamento!P80</f>
        <v>0</v>
      </c>
      <c r="R23" s="6">
        <f>+Departamento!Q80</f>
        <v>0</v>
      </c>
      <c r="S23" s="6">
        <f>+Departamento!R80</f>
        <v>0</v>
      </c>
      <c r="T23" s="6">
        <f>+Departamento!S80</f>
        <v>0</v>
      </c>
      <c r="U23" s="6">
        <f>+Departamento!T80</f>
        <v>0</v>
      </c>
      <c r="V23" s="6">
        <f>+Departamento!U80</f>
        <v>0</v>
      </c>
      <c r="W23" s="6">
        <f>+Departamento!V80</f>
        <v>0</v>
      </c>
      <c r="X23" s="6">
        <f>+Departamento!W80</f>
        <v>0</v>
      </c>
      <c r="Y23" s="98">
        <f>+Departamento!X80</f>
        <v>55</v>
      </c>
      <c r="Z23" s="6">
        <f>+Departamento!Y80</f>
        <v>0</v>
      </c>
      <c r="AA23" s="6">
        <f>+Departamento!Z80</f>
        <v>0</v>
      </c>
      <c r="AB23" s="6">
        <f>+Departamento!AA80</f>
        <v>0</v>
      </c>
      <c r="AC23" s="98">
        <f>+Departamento!AB80</f>
        <v>162</v>
      </c>
      <c r="AD23" s="98">
        <f>+Departamento!AC80</f>
        <v>53</v>
      </c>
      <c r="AE23" s="6">
        <f t="shared" si="0"/>
        <v>270</v>
      </c>
    </row>
    <row r="24" spans="2:31" s="1" customFormat="1" ht="20.25" customHeight="1" x14ac:dyDescent="0.25">
      <c r="B24" s="104" t="s">
        <v>60</v>
      </c>
      <c r="C24" s="104"/>
      <c r="D24" s="11">
        <f>SUM(D5:D23)</f>
        <v>1338</v>
      </c>
      <c r="E24" s="11">
        <f>SUM(E5:E23)</f>
        <v>1791</v>
      </c>
      <c r="F24" s="27">
        <f>SUM(F5:F23)</f>
        <v>3129</v>
      </c>
      <c r="G24" s="28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30"/>
      <c r="AE24" s="57">
        <f>SUM(AE5:AE23)</f>
        <v>3129</v>
      </c>
    </row>
  </sheetData>
  <sortState ref="C6:AD24">
    <sortCondition ref="C6"/>
  </sortState>
  <mergeCells count="8">
    <mergeCell ref="B1:AE1"/>
    <mergeCell ref="B24:C24"/>
    <mergeCell ref="B2:AE2"/>
    <mergeCell ref="B3:B4"/>
    <mergeCell ref="C3:C4"/>
    <mergeCell ref="G3:AD3"/>
    <mergeCell ref="AE3:AE4"/>
    <mergeCell ref="D3:F3"/>
  </mergeCells>
  <pageMargins left="0.27559055118110237" right="0.19685039370078741" top="0.74803149606299213" bottom="0.74803149606299213" header="0.31496062992125984" footer="0.31496062992125984"/>
  <pageSetup scale="7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2"/>
  <sheetViews>
    <sheetView tabSelected="1" workbookViewId="0">
      <selection activeCell="E6" sqref="E6"/>
    </sheetView>
  </sheetViews>
  <sheetFormatPr baseColWidth="10" defaultRowHeight="15" x14ac:dyDescent="0.25"/>
  <cols>
    <col min="2" max="2" width="18.28515625" style="49" customWidth="1"/>
    <col min="3" max="3" width="12.7109375" style="50" customWidth="1"/>
    <col min="4" max="4" width="14" style="50" customWidth="1"/>
    <col min="5" max="5" width="16" style="50" customWidth="1"/>
    <col min="6" max="6" width="15.5703125" style="50" customWidth="1"/>
    <col min="7" max="7" width="18.28515625" style="49" customWidth="1"/>
    <col min="8" max="8" width="11.42578125" style="49"/>
  </cols>
  <sheetData>
    <row r="1" spans="2:7" ht="45.75" customHeight="1" thickBot="1" x14ac:dyDescent="0.45">
      <c r="C1" s="58"/>
      <c r="G1" s="68">
        <v>45139</v>
      </c>
    </row>
    <row r="2" spans="2:7" ht="24.75" customHeight="1" x14ac:dyDescent="0.25">
      <c r="B2" s="116" t="s">
        <v>144</v>
      </c>
      <c r="C2" s="117"/>
      <c r="D2" s="117"/>
      <c r="E2" s="117"/>
      <c r="F2" s="117"/>
      <c r="G2" s="118"/>
    </row>
    <row r="3" spans="2:7" ht="22.5" customHeight="1" x14ac:dyDescent="0.25">
      <c r="B3" s="115" t="s">
        <v>142</v>
      </c>
      <c r="C3" s="114" t="s">
        <v>141</v>
      </c>
      <c r="D3" s="114"/>
      <c r="E3" s="114"/>
      <c r="F3" s="76"/>
      <c r="G3" s="119" t="s">
        <v>140</v>
      </c>
    </row>
    <row r="4" spans="2:7" ht="36.75" customHeight="1" x14ac:dyDescent="0.25">
      <c r="B4" s="115"/>
      <c r="C4" s="74" t="s">
        <v>139</v>
      </c>
      <c r="D4" s="74" t="s">
        <v>149</v>
      </c>
      <c r="E4" s="75" t="s">
        <v>150</v>
      </c>
      <c r="F4" s="75" t="s">
        <v>151</v>
      </c>
      <c r="G4" s="119"/>
    </row>
    <row r="5" spans="2:7" ht="27" customHeight="1" x14ac:dyDescent="0.25">
      <c r="B5" s="72" t="s">
        <v>137</v>
      </c>
      <c r="C5" s="51">
        <f>478+5+12</f>
        <v>495</v>
      </c>
      <c r="D5" s="51">
        <f>781+12</f>
        <v>793</v>
      </c>
      <c r="E5" s="51">
        <f>434+2</f>
        <v>436</v>
      </c>
      <c r="F5" s="51">
        <v>65</v>
      </c>
      <c r="G5" s="52">
        <f>SUM(C5:F5)</f>
        <v>1789</v>
      </c>
    </row>
    <row r="6" spans="2:7" ht="27" customHeight="1" thickBot="1" x14ac:dyDescent="0.3">
      <c r="B6" s="73" t="s">
        <v>138</v>
      </c>
      <c r="C6" s="53">
        <f>258+7+6</f>
        <v>271</v>
      </c>
      <c r="D6" s="53">
        <f>587+6</f>
        <v>593</v>
      </c>
      <c r="E6" s="53">
        <f>401+5</f>
        <v>406</v>
      </c>
      <c r="F6" s="54">
        <v>70</v>
      </c>
      <c r="G6" s="55">
        <f>SUM(C6:F6)</f>
        <v>1340</v>
      </c>
    </row>
    <row r="7" spans="2:7" ht="31.5" customHeight="1" thickBot="1" x14ac:dyDescent="0.45">
      <c r="B7" s="69" t="s">
        <v>143</v>
      </c>
      <c r="C7" s="70">
        <f>SUM(C5:C6)</f>
        <v>766</v>
      </c>
      <c r="D7" s="70">
        <f>SUM(D5:D6)</f>
        <v>1386</v>
      </c>
      <c r="E7" s="70">
        <f>SUM(E5:E6)</f>
        <v>842</v>
      </c>
      <c r="F7" s="70">
        <f>SUM(F5:F6)</f>
        <v>135</v>
      </c>
      <c r="G7" s="71">
        <f>SUM(C7:F7)</f>
        <v>3129</v>
      </c>
    </row>
    <row r="10" spans="2:7" ht="24.75" customHeight="1" x14ac:dyDescent="0.25"/>
    <row r="11" spans="2:7" ht="24.75" customHeight="1" x14ac:dyDescent="0.25"/>
    <row r="12" spans="2:7" ht="24.75" customHeight="1" x14ac:dyDescent="0.25"/>
  </sheetData>
  <mergeCells count="4">
    <mergeCell ref="C3:E3"/>
    <mergeCell ref="B3:B4"/>
    <mergeCell ref="B2:G2"/>
    <mergeCell ref="G3:G4"/>
  </mergeCells>
  <pageMargins left="0.7" right="0.7" top="0.75" bottom="0.75" header="0.3" footer="0.3"/>
  <pageSetup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94"/>
  <sheetViews>
    <sheetView topLeftCell="A84" zoomScale="80" zoomScaleNormal="80" workbookViewId="0">
      <selection activeCell="AB110" sqref="AB110"/>
    </sheetView>
  </sheetViews>
  <sheetFormatPr baseColWidth="10" defaultRowHeight="15" x14ac:dyDescent="0.25"/>
  <cols>
    <col min="1" max="1" width="18.140625" customWidth="1"/>
    <col min="2" max="2" width="29.28515625" style="5" customWidth="1"/>
    <col min="3" max="3" width="10.7109375" customWidth="1"/>
    <col min="4" max="5" width="11.42578125" customWidth="1"/>
    <col min="6" max="9" width="4.28515625" style="2" customWidth="1"/>
    <col min="10" max="29" width="4.28515625" customWidth="1"/>
    <col min="30" max="30" width="7.28515625" style="1" customWidth="1"/>
    <col min="31" max="31" width="11.42578125" customWidth="1"/>
    <col min="34" max="16384" width="11.42578125" style="78"/>
  </cols>
  <sheetData>
    <row r="1" spans="1:30" customFormat="1" x14ac:dyDescent="0.25">
      <c r="B1" s="5"/>
      <c r="F1" s="2"/>
      <c r="G1" s="2"/>
      <c r="H1" s="2"/>
      <c r="I1" s="2"/>
      <c r="AD1" s="1"/>
    </row>
    <row r="2" spans="1:30" customFormat="1" ht="18.75" x14ac:dyDescent="0.3">
      <c r="A2" s="121" t="s">
        <v>58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</row>
    <row r="3" spans="1:30" customFormat="1" ht="15" customHeight="1" x14ac:dyDescent="0.25">
      <c r="A3" s="122" t="s">
        <v>27</v>
      </c>
      <c r="B3" s="122" t="s">
        <v>31</v>
      </c>
      <c r="C3" s="122" t="s">
        <v>28</v>
      </c>
      <c r="D3" s="122"/>
      <c r="E3" s="24"/>
      <c r="F3" s="123" t="s">
        <v>24</v>
      </c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4" t="s">
        <v>25</v>
      </c>
    </row>
    <row r="4" spans="1:30" customFormat="1" ht="111.75" customHeight="1" x14ac:dyDescent="0.25">
      <c r="A4" s="122"/>
      <c r="B4" s="122"/>
      <c r="C4" s="4" t="s">
        <v>30</v>
      </c>
      <c r="D4" s="4" t="s">
        <v>29</v>
      </c>
      <c r="E4" s="25" t="s">
        <v>25</v>
      </c>
      <c r="F4" s="3" t="s">
        <v>0</v>
      </c>
      <c r="G4" s="3" t="s">
        <v>1</v>
      </c>
      <c r="H4" s="3" t="s">
        <v>2</v>
      </c>
      <c r="I4" s="3" t="s">
        <v>3</v>
      </c>
      <c r="J4" s="3" t="s">
        <v>4</v>
      </c>
      <c r="K4" s="3" t="s">
        <v>5</v>
      </c>
      <c r="L4" s="3" t="s">
        <v>6</v>
      </c>
      <c r="M4" s="3" t="s">
        <v>7</v>
      </c>
      <c r="N4" s="3" t="s">
        <v>8</v>
      </c>
      <c r="O4" s="3" t="s">
        <v>9</v>
      </c>
      <c r="P4" s="3" t="s">
        <v>10</v>
      </c>
      <c r="Q4" s="3" t="s">
        <v>11</v>
      </c>
      <c r="R4" s="3" t="s">
        <v>12</v>
      </c>
      <c r="S4" s="3" t="s">
        <v>13</v>
      </c>
      <c r="T4" s="3" t="s">
        <v>14</v>
      </c>
      <c r="U4" s="3" t="s">
        <v>15</v>
      </c>
      <c r="V4" s="3" t="s">
        <v>16</v>
      </c>
      <c r="W4" s="3" t="s">
        <v>17</v>
      </c>
      <c r="X4" s="3" t="s">
        <v>18</v>
      </c>
      <c r="Y4" s="3" t="s">
        <v>19</v>
      </c>
      <c r="Z4" s="3" t="s">
        <v>20</v>
      </c>
      <c r="AA4" s="3" t="s">
        <v>21</v>
      </c>
      <c r="AB4" s="3" t="s">
        <v>22</v>
      </c>
      <c r="AC4" s="3" t="s">
        <v>23</v>
      </c>
      <c r="AD4" s="125"/>
    </row>
    <row r="5" spans="1:30" customFormat="1" x14ac:dyDescent="0.25">
      <c r="A5" s="7" t="s">
        <v>87</v>
      </c>
      <c r="B5" s="8" t="s">
        <v>92</v>
      </c>
      <c r="C5" s="6">
        <v>6</v>
      </c>
      <c r="D5" s="6">
        <v>21</v>
      </c>
      <c r="E5" s="6">
        <f>SUM(C5:D5)</f>
        <v>27</v>
      </c>
      <c r="F5" s="6"/>
      <c r="G5" s="9"/>
      <c r="H5" s="9"/>
      <c r="I5" s="9"/>
      <c r="J5" s="6"/>
      <c r="K5" s="6"/>
      <c r="L5" s="6"/>
      <c r="M5" s="6"/>
      <c r="N5" s="6"/>
      <c r="O5" s="6"/>
      <c r="P5" s="6">
        <v>14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>
        <v>13</v>
      </c>
      <c r="AC5" s="6"/>
      <c r="AD5" s="6">
        <f t="shared" ref="AD5:AD8" si="0">SUM(F5:AC5)</f>
        <v>27</v>
      </c>
    </row>
    <row r="6" spans="1:30" customFormat="1" x14ac:dyDescent="0.25">
      <c r="A6" s="7" t="s">
        <v>87</v>
      </c>
      <c r="B6" s="8" t="s">
        <v>93</v>
      </c>
      <c r="C6" s="6">
        <v>10</v>
      </c>
      <c r="D6" s="6">
        <v>28</v>
      </c>
      <c r="E6" s="6">
        <f t="shared" ref="E6:E8" si="1">SUM(C6:D6)</f>
        <v>38</v>
      </c>
      <c r="F6" s="6"/>
      <c r="G6" s="9"/>
      <c r="H6" s="9"/>
      <c r="I6" s="9"/>
      <c r="J6" s="6"/>
      <c r="K6" s="6"/>
      <c r="L6" s="6"/>
      <c r="M6" s="6"/>
      <c r="N6" s="6"/>
      <c r="O6" s="6">
        <v>1</v>
      </c>
      <c r="P6" s="6">
        <v>36</v>
      </c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10">
        <v>1</v>
      </c>
      <c r="AC6" s="6"/>
      <c r="AD6" s="6">
        <f t="shared" si="0"/>
        <v>38</v>
      </c>
    </row>
    <row r="7" spans="1:30" customFormat="1" x14ac:dyDescent="0.25">
      <c r="A7" s="7" t="s">
        <v>87</v>
      </c>
      <c r="B7" s="8" t="s">
        <v>99</v>
      </c>
      <c r="C7" s="6">
        <v>18</v>
      </c>
      <c r="D7" s="6">
        <v>22</v>
      </c>
      <c r="E7" s="6">
        <f t="shared" si="1"/>
        <v>40</v>
      </c>
      <c r="F7" s="6"/>
      <c r="G7" s="9"/>
      <c r="H7" s="9"/>
      <c r="I7" s="9"/>
      <c r="J7" s="6"/>
      <c r="K7" s="6"/>
      <c r="L7" s="6"/>
      <c r="M7" s="6"/>
      <c r="N7" s="6"/>
      <c r="O7" s="6"/>
      <c r="P7" s="6">
        <v>10</v>
      </c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>
        <v>30</v>
      </c>
      <c r="AC7" s="6"/>
      <c r="AD7" s="6">
        <f t="shared" si="0"/>
        <v>40</v>
      </c>
    </row>
    <row r="8" spans="1:30" customFormat="1" x14ac:dyDescent="0.25">
      <c r="A8" s="7" t="s">
        <v>87</v>
      </c>
      <c r="B8" s="8" t="s">
        <v>101</v>
      </c>
      <c r="C8" s="6">
        <v>12</v>
      </c>
      <c r="D8" s="6">
        <v>17</v>
      </c>
      <c r="E8" s="6">
        <f t="shared" si="1"/>
        <v>29</v>
      </c>
      <c r="F8" s="6"/>
      <c r="G8" s="9"/>
      <c r="H8" s="9"/>
      <c r="I8" s="9"/>
      <c r="J8" s="6"/>
      <c r="K8" s="6"/>
      <c r="L8" s="6"/>
      <c r="M8" s="6"/>
      <c r="N8" s="6"/>
      <c r="O8" s="6"/>
      <c r="P8" s="6">
        <v>5</v>
      </c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>
        <v>24</v>
      </c>
      <c r="AD8" s="6">
        <f t="shared" si="0"/>
        <v>29</v>
      </c>
    </row>
    <row r="9" spans="1:30" customFormat="1" x14ac:dyDescent="0.25">
      <c r="A9" s="7"/>
      <c r="B9" s="8"/>
      <c r="C9" s="12">
        <f t="shared" ref="C9:AD9" si="2">SUM(C5:C8)</f>
        <v>46</v>
      </c>
      <c r="D9" s="12">
        <f t="shared" si="2"/>
        <v>88</v>
      </c>
      <c r="E9" s="12">
        <f t="shared" si="2"/>
        <v>134</v>
      </c>
      <c r="F9" s="12">
        <f t="shared" si="2"/>
        <v>0</v>
      </c>
      <c r="G9" s="12">
        <f t="shared" si="2"/>
        <v>0</v>
      </c>
      <c r="H9" s="12">
        <f t="shared" si="2"/>
        <v>0</v>
      </c>
      <c r="I9" s="12">
        <f t="shared" si="2"/>
        <v>0</v>
      </c>
      <c r="J9" s="12">
        <f t="shared" si="2"/>
        <v>0</v>
      </c>
      <c r="K9" s="12">
        <f t="shared" si="2"/>
        <v>0</v>
      </c>
      <c r="L9" s="12">
        <f t="shared" si="2"/>
        <v>0</v>
      </c>
      <c r="M9" s="12">
        <f t="shared" si="2"/>
        <v>0</v>
      </c>
      <c r="N9" s="12">
        <f t="shared" si="2"/>
        <v>0</v>
      </c>
      <c r="O9" s="12">
        <f t="shared" si="2"/>
        <v>1</v>
      </c>
      <c r="P9" s="12">
        <f t="shared" si="2"/>
        <v>65</v>
      </c>
      <c r="Q9" s="12">
        <f t="shared" si="2"/>
        <v>0</v>
      </c>
      <c r="R9" s="12">
        <f t="shared" si="2"/>
        <v>0</v>
      </c>
      <c r="S9" s="12">
        <f t="shared" si="2"/>
        <v>0</v>
      </c>
      <c r="T9" s="12">
        <f t="shared" si="2"/>
        <v>0</v>
      </c>
      <c r="U9" s="12">
        <f t="shared" si="2"/>
        <v>0</v>
      </c>
      <c r="V9" s="12">
        <f t="shared" si="2"/>
        <v>0</v>
      </c>
      <c r="W9" s="12">
        <f t="shared" si="2"/>
        <v>0</v>
      </c>
      <c r="X9" s="12">
        <f t="shared" si="2"/>
        <v>0</v>
      </c>
      <c r="Y9" s="12">
        <f t="shared" si="2"/>
        <v>0</v>
      </c>
      <c r="Z9" s="12">
        <f t="shared" si="2"/>
        <v>0</v>
      </c>
      <c r="AA9" s="12">
        <f t="shared" si="2"/>
        <v>0</v>
      </c>
      <c r="AB9" s="12">
        <f t="shared" si="2"/>
        <v>44</v>
      </c>
      <c r="AC9" s="12">
        <f t="shared" si="2"/>
        <v>24</v>
      </c>
      <c r="AD9" s="23">
        <f t="shared" si="2"/>
        <v>134</v>
      </c>
    </row>
    <row r="10" spans="1:30" customFormat="1" x14ac:dyDescent="0.25"/>
    <row r="11" spans="1:30" customFormat="1" x14ac:dyDescent="0.25">
      <c r="A11" s="7" t="s">
        <v>85</v>
      </c>
      <c r="B11" s="8" t="s">
        <v>90</v>
      </c>
      <c r="C11" s="6">
        <v>35</v>
      </c>
      <c r="D11" s="6">
        <v>9</v>
      </c>
      <c r="E11" s="6">
        <f t="shared" ref="E11:E13" si="3">SUM(C11:D11)</f>
        <v>44</v>
      </c>
      <c r="F11" s="9"/>
      <c r="G11" s="9"/>
      <c r="H11" s="9"/>
      <c r="I11" s="9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>
        <v>44</v>
      </c>
      <c r="AC11" s="6"/>
      <c r="AD11" s="59">
        <f>SUM(F11:AC11)</f>
        <v>44</v>
      </c>
    </row>
    <row r="12" spans="1:30" customFormat="1" x14ac:dyDescent="0.25">
      <c r="A12" s="7" t="s">
        <v>85</v>
      </c>
      <c r="B12" s="8" t="s">
        <v>95</v>
      </c>
      <c r="C12" s="6">
        <v>16</v>
      </c>
      <c r="D12" s="6">
        <v>21</v>
      </c>
      <c r="E12" s="6">
        <f t="shared" si="3"/>
        <v>37</v>
      </c>
      <c r="F12" s="6"/>
      <c r="G12" s="9"/>
      <c r="H12" s="9"/>
      <c r="I12" s="9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10"/>
      <c r="AC12" s="6">
        <v>37</v>
      </c>
      <c r="AD12" s="59">
        <f>SUM(F12:AC12)</f>
        <v>37</v>
      </c>
    </row>
    <row r="13" spans="1:30" customFormat="1" x14ac:dyDescent="0.25">
      <c r="A13" s="7" t="s">
        <v>85</v>
      </c>
      <c r="B13" s="8" t="s">
        <v>97</v>
      </c>
      <c r="C13" s="6">
        <v>37</v>
      </c>
      <c r="D13" s="6">
        <v>13</v>
      </c>
      <c r="E13" s="6">
        <f t="shared" si="3"/>
        <v>50</v>
      </c>
      <c r="F13" s="6"/>
      <c r="G13" s="9"/>
      <c r="H13" s="9"/>
      <c r="I13" s="9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>
        <v>50</v>
      </c>
      <c r="AC13" s="6"/>
      <c r="AD13" s="59">
        <f>SUM(F13:AC13)</f>
        <v>50</v>
      </c>
    </row>
    <row r="14" spans="1:30" customFormat="1" x14ac:dyDescent="0.25">
      <c r="A14" s="7"/>
      <c r="B14" s="8"/>
      <c r="C14" s="12">
        <f>SUM(C11:C13)</f>
        <v>88</v>
      </c>
      <c r="D14" s="12">
        <f>SUM(D11:D13)</f>
        <v>43</v>
      </c>
      <c r="E14" s="12">
        <f>SUM(E10:E13)</f>
        <v>131</v>
      </c>
      <c r="F14" s="12">
        <f t="shared" ref="F14:AB14" si="4">SUM(F11:F13)</f>
        <v>0</v>
      </c>
      <c r="G14" s="12">
        <f t="shared" si="4"/>
        <v>0</v>
      </c>
      <c r="H14" s="12">
        <f t="shared" si="4"/>
        <v>0</v>
      </c>
      <c r="I14" s="12">
        <f t="shared" si="4"/>
        <v>0</v>
      </c>
      <c r="J14" s="12">
        <f t="shared" si="4"/>
        <v>0</v>
      </c>
      <c r="K14" s="12">
        <f t="shared" si="4"/>
        <v>0</v>
      </c>
      <c r="L14" s="12">
        <f t="shared" si="4"/>
        <v>0</v>
      </c>
      <c r="M14" s="12">
        <f t="shared" si="4"/>
        <v>0</v>
      </c>
      <c r="N14" s="12">
        <f t="shared" si="4"/>
        <v>0</v>
      </c>
      <c r="O14" s="12">
        <f t="shared" si="4"/>
        <v>0</v>
      </c>
      <c r="P14" s="12">
        <f t="shared" si="4"/>
        <v>0</v>
      </c>
      <c r="Q14" s="12">
        <f t="shared" si="4"/>
        <v>0</v>
      </c>
      <c r="R14" s="12">
        <f t="shared" si="4"/>
        <v>0</v>
      </c>
      <c r="S14" s="12">
        <f t="shared" si="4"/>
        <v>0</v>
      </c>
      <c r="T14" s="12">
        <f t="shared" si="4"/>
        <v>0</v>
      </c>
      <c r="U14" s="12">
        <f t="shared" si="4"/>
        <v>0</v>
      </c>
      <c r="V14" s="12">
        <f t="shared" si="4"/>
        <v>0</v>
      </c>
      <c r="W14" s="12">
        <f t="shared" si="4"/>
        <v>0</v>
      </c>
      <c r="X14" s="12">
        <f t="shared" si="4"/>
        <v>0</v>
      </c>
      <c r="Y14" s="12">
        <f t="shared" si="4"/>
        <v>0</v>
      </c>
      <c r="Z14" s="12">
        <f t="shared" si="4"/>
        <v>0</v>
      </c>
      <c r="AA14" s="12">
        <f t="shared" si="4"/>
        <v>0</v>
      </c>
      <c r="AB14" s="12">
        <f t="shared" si="4"/>
        <v>94</v>
      </c>
      <c r="AC14" s="12">
        <f>SUM(AC11:AC13)</f>
        <v>37</v>
      </c>
      <c r="AD14" s="23">
        <f>SUM(AD11:AD13)</f>
        <v>131</v>
      </c>
    </row>
    <row r="15" spans="1:30" customFormat="1" x14ac:dyDescent="0.25"/>
    <row r="16" spans="1:30" customFormat="1" x14ac:dyDescent="0.25">
      <c r="A16" s="7" t="s">
        <v>86</v>
      </c>
      <c r="B16" s="8" t="s">
        <v>94</v>
      </c>
      <c r="C16" s="6">
        <v>10</v>
      </c>
      <c r="D16" s="6">
        <v>18</v>
      </c>
      <c r="E16" s="6">
        <f t="shared" ref="E16:E18" si="5">SUM(C16:D16)</f>
        <v>28</v>
      </c>
      <c r="F16" s="6"/>
      <c r="G16" s="9"/>
      <c r="H16" s="9"/>
      <c r="I16" s="9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>
        <v>27</v>
      </c>
      <c r="AC16" s="6">
        <v>1</v>
      </c>
      <c r="AD16" s="6">
        <f>SUM(F16:AC16)</f>
        <v>28</v>
      </c>
    </row>
    <row r="17" spans="1:33" customFormat="1" x14ac:dyDescent="0.25">
      <c r="A17" s="7" t="s">
        <v>86</v>
      </c>
      <c r="B17" s="8" t="s">
        <v>102</v>
      </c>
      <c r="C17" s="6">
        <v>10</v>
      </c>
      <c r="D17" s="6">
        <v>18</v>
      </c>
      <c r="E17" s="6">
        <f t="shared" si="5"/>
        <v>28</v>
      </c>
      <c r="F17" s="6"/>
      <c r="G17" s="9"/>
      <c r="H17" s="9"/>
      <c r="I17" s="9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>
        <v>22</v>
      </c>
      <c r="W17" s="6"/>
      <c r="X17" s="6"/>
      <c r="Y17" s="6"/>
      <c r="Z17" s="6"/>
      <c r="AA17" s="6"/>
      <c r="AB17" s="6"/>
      <c r="AC17" s="6">
        <v>6</v>
      </c>
      <c r="AD17" s="6">
        <f>SUM(F17:AC17)</f>
        <v>28</v>
      </c>
    </row>
    <row r="18" spans="1:33" customFormat="1" x14ac:dyDescent="0.25">
      <c r="A18" s="7" t="s">
        <v>86</v>
      </c>
      <c r="B18" s="8" t="s">
        <v>91</v>
      </c>
      <c r="C18" s="6">
        <v>16</v>
      </c>
      <c r="D18" s="6">
        <v>22</v>
      </c>
      <c r="E18" s="6">
        <f t="shared" si="5"/>
        <v>38</v>
      </c>
      <c r="F18" s="6"/>
      <c r="G18" s="9"/>
      <c r="H18" s="9"/>
      <c r="I18" s="9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>
        <v>31</v>
      </c>
      <c r="W18" s="6"/>
      <c r="X18" s="6"/>
      <c r="Y18" s="6"/>
      <c r="Z18" s="6"/>
      <c r="AA18" s="6"/>
      <c r="AB18" s="6">
        <v>7</v>
      </c>
      <c r="AC18" s="6"/>
      <c r="AD18" s="6">
        <f>SUM(F18:AC18)</f>
        <v>38</v>
      </c>
    </row>
    <row r="19" spans="1:33" customFormat="1" x14ac:dyDescent="0.25">
      <c r="A19" s="7"/>
      <c r="B19" s="8"/>
      <c r="C19" s="12">
        <f>SUM(C16:C18)</f>
        <v>36</v>
      </c>
      <c r="D19" s="12">
        <f>SUM(D16:D18)</f>
        <v>58</v>
      </c>
      <c r="E19" s="12">
        <f>SUM(E15:E18)</f>
        <v>94</v>
      </c>
      <c r="F19" s="12">
        <f t="shared" ref="F19:AB19" si="6">SUM(F16:F18)</f>
        <v>0</v>
      </c>
      <c r="G19" s="12">
        <f t="shared" si="6"/>
        <v>0</v>
      </c>
      <c r="H19" s="12">
        <f t="shared" si="6"/>
        <v>0</v>
      </c>
      <c r="I19" s="12">
        <f t="shared" si="6"/>
        <v>0</v>
      </c>
      <c r="J19" s="12">
        <f t="shared" si="6"/>
        <v>0</v>
      </c>
      <c r="K19" s="12">
        <f t="shared" si="6"/>
        <v>0</v>
      </c>
      <c r="L19" s="12">
        <f t="shared" si="6"/>
        <v>0</v>
      </c>
      <c r="M19" s="12">
        <f t="shared" si="6"/>
        <v>0</v>
      </c>
      <c r="N19" s="12">
        <f t="shared" si="6"/>
        <v>0</v>
      </c>
      <c r="O19" s="12">
        <f t="shared" si="6"/>
        <v>0</v>
      </c>
      <c r="P19" s="12">
        <f t="shared" si="6"/>
        <v>0</v>
      </c>
      <c r="Q19" s="12">
        <f t="shared" si="6"/>
        <v>0</v>
      </c>
      <c r="R19" s="12">
        <f t="shared" si="6"/>
        <v>0</v>
      </c>
      <c r="S19" s="12">
        <f t="shared" si="6"/>
        <v>0</v>
      </c>
      <c r="T19" s="12">
        <f t="shared" si="6"/>
        <v>0</v>
      </c>
      <c r="U19" s="12">
        <f t="shared" si="6"/>
        <v>0</v>
      </c>
      <c r="V19" s="12">
        <f t="shared" si="6"/>
        <v>53</v>
      </c>
      <c r="W19" s="12">
        <f t="shared" si="6"/>
        <v>0</v>
      </c>
      <c r="X19" s="12">
        <f t="shared" si="6"/>
        <v>0</v>
      </c>
      <c r="Y19" s="12">
        <f t="shared" si="6"/>
        <v>0</v>
      </c>
      <c r="Z19" s="12">
        <f t="shared" si="6"/>
        <v>0</v>
      </c>
      <c r="AA19" s="12">
        <f t="shared" si="6"/>
        <v>0</v>
      </c>
      <c r="AB19" s="12">
        <f t="shared" si="6"/>
        <v>34</v>
      </c>
      <c r="AC19" s="12">
        <f>SUM(AC16:AC18)</f>
        <v>7</v>
      </c>
      <c r="AD19" s="23">
        <f>SUM(AD16:AD18)</f>
        <v>94</v>
      </c>
    </row>
    <row r="20" spans="1:33" customFormat="1" x14ac:dyDescent="0.25"/>
    <row r="21" spans="1:33" customFormat="1" x14ac:dyDescent="0.25">
      <c r="A21" s="7" t="s">
        <v>88</v>
      </c>
      <c r="B21" s="8" t="s">
        <v>96</v>
      </c>
      <c r="C21" s="6">
        <v>17</v>
      </c>
      <c r="D21" s="6">
        <v>13</v>
      </c>
      <c r="E21" s="6">
        <f t="shared" ref="E21:E23" si="7">SUM(C21:D21)</f>
        <v>30</v>
      </c>
      <c r="F21" s="6"/>
      <c r="G21" s="9"/>
      <c r="H21" s="9"/>
      <c r="I21" s="9"/>
      <c r="J21" s="6"/>
      <c r="K21" s="6"/>
      <c r="L21" s="6"/>
      <c r="M21" s="6"/>
      <c r="N21" s="6"/>
      <c r="O21" s="6">
        <v>7</v>
      </c>
      <c r="P21" s="6">
        <v>22</v>
      </c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>
        <v>1</v>
      </c>
      <c r="AD21" s="6">
        <f>SUM(F21:AC21)</f>
        <v>30</v>
      </c>
    </row>
    <row r="22" spans="1:33" customFormat="1" x14ac:dyDescent="0.25">
      <c r="A22" s="7" t="s">
        <v>135</v>
      </c>
      <c r="B22" s="8" t="s">
        <v>152</v>
      </c>
      <c r="C22" s="6">
        <v>10</v>
      </c>
      <c r="D22" s="6">
        <v>22</v>
      </c>
      <c r="E22" s="6">
        <f t="shared" si="7"/>
        <v>32</v>
      </c>
      <c r="F22" s="6"/>
      <c r="G22" s="9"/>
      <c r="H22" s="9"/>
      <c r="I22" s="9"/>
      <c r="J22" s="6"/>
      <c r="K22" s="6"/>
      <c r="L22" s="6"/>
      <c r="M22" s="6"/>
      <c r="N22" s="6"/>
      <c r="O22" s="6">
        <v>1</v>
      </c>
      <c r="P22" s="6"/>
      <c r="Q22" s="6"/>
      <c r="R22" s="6"/>
      <c r="S22" s="6"/>
      <c r="T22" s="6"/>
      <c r="U22" s="6"/>
      <c r="V22" s="6"/>
      <c r="W22" s="6"/>
      <c r="X22" s="6"/>
      <c r="Y22" s="6"/>
      <c r="Z22" s="6">
        <v>31</v>
      </c>
      <c r="AA22" s="6"/>
      <c r="AB22" s="10"/>
      <c r="AC22" s="6"/>
      <c r="AD22" s="6">
        <f>SUM(F22:AC22)</f>
        <v>32</v>
      </c>
    </row>
    <row r="23" spans="1:33" customFormat="1" x14ac:dyDescent="0.25">
      <c r="A23" s="7" t="s">
        <v>88</v>
      </c>
      <c r="B23" s="8" t="s">
        <v>100</v>
      </c>
      <c r="C23" s="6">
        <v>7</v>
      </c>
      <c r="D23" s="6">
        <v>35</v>
      </c>
      <c r="E23" s="6">
        <f t="shared" si="7"/>
        <v>42</v>
      </c>
      <c r="F23" s="6"/>
      <c r="G23" s="9"/>
      <c r="H23" s="9"/>
      <c r="I23" s="9"/>
      <c r="J23" s="6"/>
      <c r="K23" s="6"/>
      <c r="L23" s="6"/>
      <c r="M23" s="6"/>
      <c r="N23" s="6"/>
      <c r="O23" s="6">
        <v>3</v>
      </c>
      <c r="P23" s="6">
        <v>30</v>
      </c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>
        <v>9</v>
      </c>
      <c r="AC23" s="6"/>
      <c r="AD23" s="6">
        <f>SUM(F23:AC23)</f>
        <v>42</v>
      </c>
    </row>
    <row r="24" spans="1:33" customFormat="1" x14ac:dyDescent="0.25">
      <c r="A24" s="120" t="s">
        <v>60</v>
      </c>
      <c r="B24" s="120"/>
      <c r="C24" s="12">
        <f>SUM(C21:C23)</f>
        <v>34</v>
      </c>
      <c r="D24" s="12">
        <f t="shared" ref="D24:AC24" si="8">SUM(D21:D23)</f>
        <v>70</v>
      </c>
      <c r="E24" s="12">
        <f>SUM(E20:E23)</f>
        <v>104</v>
      </c>
      <c r="F24" s="12">
        <f t="shared" si="8"/>
        <v>0</v>
      </c>
      <c r="G24" s="12">
        <f t="shared" si="8"/>
        <v>0</v>
      </c>
      <c r="H24" s="12">
        <f t="shared" si="8"/>
        <v>0</v>
      </c>
      <c r="I24" s="12">
        <f t="shared" si="8"/>
        <v>0</v>
      </c>
      <c r="J24" s="12">
        <f t="shared" si="8"/>
        <v>0</v>
      </c>
      <c r="K24" s="12">
        <f t="shared" si="8"/>
        <v>0</v>
      </c>
      <c r="L24" s="12">
        <f t="shared" si="8"/>
        <v>0</v>
      </c>
      <c r="M24" s="12">
        <f t="shared" si="8"/>
        <v>0</v>
      </c>
      <c r="N24" s="12">
        <f t="shared" si="8"/>
        <v>0</v>
      </c>
      <c r="O24" s="12">
        <f t="shared" si="8"/>
        <v>11</v>
      </c>
      <c r="P24" s="12">
        <f t="shared" si="8"/>
        <v>52</v>
      </c>
      <c r="Q24" s="12">
        <f t="shared" si="8"/>
        <v>0</v>
      </c>
      <c r="R24" s="12">
        <f t="shared" si="8"/>
        <v>0</v>
      </c>
      <c r="S24" s="12">
        <f t="shared" si="8"/>
        <v>0</v>
      </c>
      <c r="T24" s="12">
        <f t="shared" si="8"/>
        <v>0</v>
      </c>
      <c r="U24" s="12">
        <f t="shared" si="8"/>
        <v>0</v>
      </c>
      <c r="V24" s="12">
        <f t="shared" si="8"/>
        <v>0</v>
      </c>
      <c r="W24" s="12">
        <f t="shared" si="8"/>
        <v>0</v>
      </c>
      <c r="X24" s="12">
        <f t="shared" si="8"/>
        <v>0</v>
      </c>
      <c r="Y24" s="12">
        <f t="shared" si="8"/>
        <v>0</v>
      </c>
      <c r="Z24" s="12">
        <f t="shared" si="8"/>
        <v>31</v>
      </c>
      <c r="AA24" s="12">
        <f t="shared" si="8"/>
        <v>0</v>
      </c>
      <c r="AB24" s="12">
        <f t="shared" si="8"/>
        <v>9</v>
      </c>
      <c r="AC24" s="12">
        <f t="shared" si="8"/>
        <v>1</v>
      </c>
      <c r="AD24" s="23">
        <f>SUM(AD21:AD23)</f>
        <v>104</v>
      </c>
      <c r="AF24" s="96"/>
    </row>
    <row r="25" spans="1:33" customFormat="1" x14ac:dyDescent="0.25">
      <c r="B25" s="5"/>
      <c r="F25" s="2"/>
      <c r="G25" s="2"/>
      <c r="H25" s="2"/>
      <c r="I25" s="2"/>
      <c r="AD25" s="1"/>
    </row>
    <row r="26" spans="1:33" customFormat="1" x14ac:dyDescent="0.25">
      <c r="B26" s="5"/>
      <c r="F26" s="2"/>
      <c r="G26" s="2"/>
      <c r="H26" s="2"/>
      <c r="I26" s="2"/>
      <c r="AD26" s="1"/>
    </row>
    <row r="27" spans="1:33" customFormat="1" ht="18.75" x14ac:dyDescent="0.3">
      <c r="A27" s="121" t="s">
        <v>62</v>
      </c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</row>
    <row r="28" spans="1:33" customFormat="1" ht="15" customHeight="1" x14ac:dyDescent="0.25">
      <c r="A28" s="122" t="s">
        <v>27</v>
      </c>
      <c r="B28" s="122" t="s">
        <v>31</v>
      </c>
      <c r="C28" s="122" t="s">
        <v>28</v>
      </c>
      <c r="D28" s="122"/>
      <c r="E28" s="24"/>
      <c r="F28" s="123" t="s">
        <v>24</v>
      </c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4" t="s">
        <v>25</v>
      </c>
    </row>
    <row r="29" spans="1:33" customFormat="1" ht="108" customHeight="1" x14ac:dyDescent="0.25">
      <c r="A29" s="122"/>
      <c r="B29" s="122"/>
      <c r="C29" s="4" t="s">
        <v>30</v>
      </c>
      <c r="D29" s="4" t="s">
        <v>29</v>
      </c>
      <c r="E29" s="25" t="s">
        <v>25</v>
      </c>
      <c r="F29" s="3" t="s">
        <v>0</v>
      </c>
      <c r="G29" s="3" t="s">
        <v>1</v>
      </c>
      <c r="H29" s="3" t="s">
        <v>2</v>
      </c>
      <c r="I29" s="3" t="s">
        <v>3</v>
      </c>
      <c r="J29" s="3" t="s">
        <v>4</v>
      </c>
      <c r="K29" s="3" t="s">
        <v>5</v>
      </c>
      <c r="L29" s="3" t="s">
        <v>6</v>
      </c>
      <c r="M29" s="3" t="s">
        <v>7</v>
      </c>
      <c r="N29" s="3" t="s">
        <v>8</v>
      </c>
      <c r="O29" s="3" t="s">
        <v>9</v>
      </c>
      <c r="P29" s="3" t="s">
        <v>10</v>
      </c>
      <c r="Q29" s="3" t="s">
        <v>11</v>
      </c>
      <c r="R29" s="3" t="s">
        <v>12</v>
      </c>
      <c r="S29" s="3" t="s">
        <v>13</v>
      </c>
      <c r="T29" s="3" t="s">
        <v>14</v>
      </c>
      <c r="U29" s="3" t="s">
        <v>15</v>
      </c>
      <c r="V29" s="3" t="s">
        <v>16</v>
      </c>
      <c r="W29" s="3" t="s">
        <v>17</v>
      </c>
      <c r="X29" s="3" t="s">
        <v>18</v>
      </c>
      <c r="Y29" s="3" t="s">
        <v>19</v>
      </c>
      <c r="Z29" s="3" t="s">
        <v>20</v>
      </c>
      <c r="AA29" s="3" t="s">
        <v>21</v>
      </c>
      <c r="AB29" s="3" t="s">
        <v>22</v>
      </c>
      <c r="AC29" s="3" t="s">
        <v>23</v>
      </c>
      <c r="AD29" s="125"/>
    </row>
    <row r="30" spans="1:33" x14ac:dyDescent="0.25">
      <c r="A30" s="7" t="s">
        <v>66</v>
      </c>
      <c r="B30" s="8" t="s">
        <v>147</v>
      </c>
      <c r="C30" s="6">
        <v>11</v>
      </c>
      <c r="D30" s="6">
        <v>16</v>
      </c>
      <c r="E30" s="6">
        <f t="shared" ref="E30:E31" si="9">SUM(C30:D30)</f>
        <v>27</v>
      </c>
      <c r="F30" s="6"/>
      <c r="G30" s="9"/>
      <c r="H30" s="9"/>
      <c r="I30" s="9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>
        <v>27</v>
      </c>
      <c r="AC30" s="6"/>
      <c r="AD30" s="6">
        <f>SUM(F30:AC30)</f>
        <v>27</v>
      </c>
      <c r="AE30" s="78"/>
      <c r="AF30" s="78"/>
      <c r="AG30" s="78"/>
    </row>
    <row r="31" spans="1:33" x14ac:dyDescent="0.25">
      <c r="A31" s="7" t="s">
        <v>66</v>
      </c>
      <c r="B31" s="8" t="s">
        <v>67</v>
      </c>
      <c r="C31" s="6">
        <v>13</v>
      </c>
      <c r="D31" s="6">
        <v>11</v>
      </c>
      <c r="E31" s="6">
        <f t="shared" si="9"/>
        <v>24</v>
      </c>
      <c r="F31" s="6"/>
      <c r="G31" s="9"/>
      <c r="H31" s="9"/>
      <c r="I31" s="9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>
        <v>24</v>
      </c>
      <c r="AC31" s="6"/>
      <c r="AD31" s="6">
        <f>SUM(F31:AC31)</f>
        <v>24</v>
      </c>
      <c r="AE31" s="78"/>
      <c r="AF31" s="78"/>
      <c r="AG31" s="78"/>
    </row>
    <row r="32" spans="1:33" x14ac:dyDescent="0.25">
      <c r="A32" s="16"/>
      <c r="B32" s="17"/>
      <c r="C32" s="12">
        <f>SUM(C30:C31)</f>
        <v>24</v>
      </c>
      <c r="D32" s="12">
        <f>SUM(D30:D31)</f>
        <v>27</v>
      </c>
      <c r="E32" s="12">
        <f>SUM(E30:E31)</f>
        <v>51</v>
      </c>
      <c r="F32" s="12">
        <f t="shared" ref="F32:AA32" si="10">SUM(F30:F31)</f>
        <v>0</v>
      </c>
      <c r="G32" s="12">
        <f t="shared" si="10"/>
        <v>0</v>
      </c>
      <c r="H32" s="12">
        <f t="shared" si="10"/>
        <v>0</v>
      </c>
      <c r="I32" s="12">
        <f t="shared" si="10"/>
        <v>0</v>
      </c>
      <c r="J32" s="12">
        <f t="shared" si="10"/>
        <v>0</v>
      </c>
      <c r="K32" s="12">
        <f t="shared" si="10"/>
        <v>0</v>
      </c>
      <c r="L32" s="12">
        <f t="shared" si="10"/>
        <v>0</v>
      </c>
      <c r="M32" s="12">
        <f t="shared" si="10"/>
        <v>0</v>
      </c>
      <c r="N32" s="12">
        <f t="shared" si="10"/>
        <v>0</v>
      </c>
      <c r="O32" s="12">
        <f t="shared" si="10"/>
        <v>0</v>
      </c>
      <c r="P32" s="12">
        <f t="shared" si="10"/>
        <v>0</v>
      </c>
      <c r="Q32" s="12">
        <f t="shared" si="10"/>
        <v>0</v>
      </c>
      <c r="R32" s="12">
        <f t="shared" si="10"/>
        <v>0</v>
      </c>
      <c r="S32" s="12">
        <f t="shared" si="10"/>
        <v>0</v>
      </c>
      <c r="T32" s="12">
        <f t="shared" si="10"/>
        <v>0</v>
      </c>
      <c r="U32" s="12">
        <f t="shared" si="10"/>
        <v>0</v>
      </c>
      <c r="V32" s="12">
        <f t="shared" si="10"/>
        <v>0</v>
      </c>
      <c r="W32" s="12">
        <f t="shared" si="10"/>
        <v>0</v>
      </c>
      <c r="X32" s="12">
        <f t="shared" si="10"/>
        <v>0</v>
      </c>
      <c r="Y32" s="12">
        <f t="shared" si="10"/>
        <v>0</v>
      </c>
      <c r="Z32" s="12">
        <f t="shared" si="10"/>
        <v>0</v>
      </c>
      <c r="AA32" s="12">
        <f t="shared" si="10"/>
        <v>0</v>
      </c>
      <c r="AB32" s="12">
        <f>SUM(AB30:AB31)</f>
        <v>51</v>
      </c>
      <c r="AC32" s="12">
        <f t="shared" ref="AC32" si="11">SUM(AC30:AC31)</f>
        <v>0</v>
      </c>
      <c r="AD32" s="23">
        <f>SUM(AD30:AD31)</f>
        <v>51</v>
      </c>
      <c r="AE32" s="78"/>
      <c r="AF32" s="78"/>
      <c r="AG32" s="78"/>
    </row>
    <row r="33" spans="1:33" x14ac:dyDescent="0.25">
      <c r="B33"/>
      <c r="F33"/>
      <c r="G33"/>
      <c r="H33"/>
      <c r="I33"/>
      <c r="AD33"/>
      <c r="AE33" s="78"/>
      <c r="AF33" s="78"/>
      <c r="AG33" s="78"/>
    </row>
    <row r="34" spans="1:33" customFormat="1" x14ac:dyDescent="0.25">
      <c r="A34" s="7" t="s">
        <v>64</v>
      </c>
      <c r="B34" s="8" t="s">
        <v>76</v>
      </c>
      <c r="C34" s="6">
        <v>24</v>
      </c>
      <c r="D34" s="6">
        <v>25</v>
      </c>
      <c r="E34" s="6">
        <f t="shared" ref="E34:E37" si="12">SUM(C34:D34)</f>
        <v>49</v>
      </c>
      <c r="F34" s="6"/>
      <c r="G34" s="9"/>
      <c r="H34" s="9"/>
      <c r="I34" s="9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>
        <v>49</v>
      </c>
      <c r="AD34" s="6">
        <f>SUM(F34:AC34)</f>
        <v>49</v>
      </c>
    </row>
    <row r="35" spans="1:33" customFormat="1" x14ac:dyDescent="0.25">
      <c r="A35" s="7" t="s">
        <v>64</v>
      </c>
      <c r="B35" s="8" t="s">
        <v>73</v>
      </c>
      <c r="C35" s="6">
        <v>22</v>
      </c>
      <c r="D35" s="6">
        <v>21</v>
      </c>
      <c r="E35" s="6">
        <f t="shared" si="12"/>
        <v>43</v>
      </c>
      <c r="F35" s="6"/>
      <c r="G35" s="9"/>
      <c r="H35" s="9"/>
      <c r="I35" s="9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10">
        <v>41</v>
      </c>
      <c r="AC35" s="6">
        <v>2</v>
      </c>
      <c r="AD35" s="6">
        <f>SUM(F35:AC35)</f>
        <v>43</v>
      </c>
    </row>
    <row r="36" spans="1:33" x14ac:dyDescent="0.25">
      <c r="A36" s="7" t="s">
        <v>64</v>
      </c>
      <c r="B36" s="8" t="s">
        <v>153</v>
      </c>
      <c r="C36" s="6">
        <v>15</v>
      </c>
      <c r="D36" s="6">
        <v>18</v>
      </c>
      <c r="E36" s="6">
        <f t="shared" si="12"/>
        <v>33</v>
      </c>
      <c r="F36" s="6"/>
      <c r="G36" s="9"/>
      <c r="H36" s="9"/>
      <c r="I36" s="9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>
        <v>33</v>
      </c>
      <c r="AD36" s="6">
        <f>SUM(F36:AC36)</f>
        <v>33</v>
      </c>
    </row>
    <row r="37" spans="1:33" x14ac:dyDescent="0.25">
      <c r="A37" s="7" t="s">
        <v>64</v>
      </c>
      <c r="B37" s="8" t="s">
        <v>72</v>
      </c>
      <c r="C37" s="6">
        <v>24</v>
      </c>
      <c r="D37" s="6">
        <v>26</v>
      </c>
      <c r="E37" s="6">
        <f t="shared" si="12"/>
        <v>50</v>
      </c>
      <c r="F37" s="6"/>
      <c r="G37" s="9"/>
      <c r="H37" s="9"/>
      <c r="I37" s="9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>
        <v>50</v>
      </c>
      <c r="AC37" s="6"/>
      <c r="AD37" s="6">
        <f>SUM(F37:AC37)</f>
        <v>50</v>
      </c>
      <c r="AE37" s="78"/>
      <c r="AF37" s="78"/>
      <c r="AG37" s="78"/>
    </row>
    <row r="38" spans="1:33" s="79" customFormat="1" x14ac:dyDescent="0.25">
      <c r="A38" s="14"/>
      <c r="B38" s="15"/>
      <c r="C38" s="12">
        <f>SUM(C34:C37)</f>
        <v>85</v>
      </c>
      <c r="D38" s="12">
        <f>SUM(D34:D37)</f>
        <v>90</v>
      </c>
      <c r="E38" s="12">
        <f>SUM(E34:E37)</f>
        <v>175</v>
      </c>
      <c r="F38" s="12">
        <f t="shared" ref="F38:AA38" si="13">SUM(F34:F37)</f>
        <v>0</v>
      </c>
      <c r="G38" s="12">
        <f t="shared" si="13"/>
        <v>0</v>
      </c>
      <c r="H38" s="12">
        <f t="shared" si="13"/>
        <v>0</v>
      </c>
      <c r="I38" s="12">
        <f t="shared" si="13"/>
        <v>0</v>
      </c>
      <c r="J38" s="12">
        <f t="shared" si="13"/>
        <v>0</v>
      </c>
      <c r="K38" s="12">
        <f t="shared" si="13"/>
        <v>0</v>
      </c>
      <c r="L38" s="12">
        <f t="shared" si="13"/>
        <v>0</v>
      </c>
      <c r="M38" s="12">
        <f t="shared" si="13"/>
        <v>0</v>
      </c>
      <c r="N38" s="12">
        <f t="shared" si="13"/>
        <v>0</v>
      </c>
      <c r="O38" s="12">
        <f t="shared" si="13"/>
        <v>0</v>
      </c>
      <c r="P38" s="12">
        <f t="shared" si="13"/>
        <v>0</v>
      </c>
      <c r="Q38" s="12">
        <f t="shared" si="13"/>
        <v>0</v>
      </c>
      <c r="R38" s="12">
        <f t="shared" si="13"/>
        <v>0</v>
      </c>
      <c r="S38" s="12">
        <f t="shared" si="13"/>
        <v>0</v>
      </c>
      <c r="T38" s="12">
        <f t="shared" si="13"/>
        <v>0</v>
      </c>
      <c r="U38" s="12">
        <f t="shared" si="13"/>
        <v>0</v>
      </c>
      <c r="V38" s="12">
        <f t="shared" si="13"/>
        <v>0</v>
      </c>
      <c r="W38" s="12">
        <f t="shared" si="13"/>
        <v>0</v>
      </c>
      <c r="X38" s="12">
        <f t="shared" si="13"/>
        <v>0</v>
      </c>
      <c r="Y38" s="12">
        <f t="shared" si="13"/>
        <v>0</v>
      </c>
      <c r="Z38" s="12">
        <f t="shared" si="13"/>
        <v>0</v>
      </c>
      <c r="AA38" s="12">
        <f t="shared" si="13"/>
        <v>0</v>
      </c>
      <c r="AB38" s="12">
        <f>SUM(AB34:AB37)</f>
        <v>91</v>
      </c>
      <c r="AC38" s="12">
        <f t="shared" ref="AC38" si="14">SUM(AC34:AC37)</f>
        <v>84</v>
      </c>
      <c r="AD38" s="23">
        <f>SUM(AD34:AD37)</f>
        <v>175</v>
      </c>
    </row>
    <row r="39" spans="1:33" x14ac:dyDescent="0.25">
      <c r="B39"/>
      <c r="F39"/>
      <c r="G39"/>
      <c r="H39"/>
      <c r="I39"/>
      <c r="AD39"/>
      <c r="AE39" s="78"/>
      <c r="AF39" s="78"/>
      <c r="AG39" s="78"/>
    </row>
    <row r="40" spans="1:33" x14ac:dyDescent="0.25">
      <c r="A40" s="7" t="s">
        <v>68</v>
      </c>
      <c r="B40" s="8" t="s">
        <v>68</v>
      </c>
      <c r="C40" s="6">
        <v>7</v>
      </c>
      <c r="D40" s="6">
        <v>14</v>
      </c>
      <c r="E40" s="6">
        <f t="shared" ref="E40:E45" si="15">SUM(C40:D40)</f>
        <v>21</v>
      </c>
      <c r="F40" s="6"/>
      <c r="G40" s="9"/>
      <c r="H40" s="9"/>
      <c r="I40" s="9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10">
        <v>20</v>
      </c>
      <c r="AC40" s="6">
        <v>1</v>
      </c>
      <c r="AD40" s="6">
        <f t="shared" ref="AD40:AD45" si="16">SUM(F40:AC40)</f>
        <v>21</v>
      </c>
      <c r="AE40" s="78"/>
      <c r="AF40" s="78"/>
      <c r="AG40" s="78"/>
    </row>
    <row r="41" spans="1:33" x14ac:dyDescent="0.25">
      <c r="A41" s="7" t="s">
        <v>68</v>
      </c>
      <c r="B41" s="8" t="s">
        <v>154</v>
      </c>
      <c r="C41" s="6">
        <v>20</v>
      </c>
      <c r="D41" s="6">
        <v>26</v>
      </c>
      <c r="E41" s="6">
        <f t="shared" si="15"/>
        <v>46</v>
      </c>
      <c r="F41" s="6"/>
      <c r="G41" s="9"/>
      <c r="H41" s="9"/>
      <c r="I41" s="9"/>
      <c r="J41" s="6"/>
      <c r="K41" s="6"/>
      <c r="L41" s="6"/>
      <c r="M41" s="6"/>
      <c r="N41" s="6"/>
      <c r="O41" s="6"/>
      <c r="P41" s="6"/>
      <c r="Q41" s="6">
        <v>46</v>
      </c>
      <c r="R41" s="6"/>
      <c r="S41" s="6"/>
      <c r="T41" s="6"/>
      <c r="U41" s="6"/>
      <c r="V41" s="6"/>
      <c r="W41" s="6"/>
      <c r="X41" s="6"/>
      <c r="Y41" s="6"/>
      <c r="Z41" s="6"/>
      <c r="AA41" s="6"/>
      <c r="AB41" s="10"/>
      <c r="AC41" s="6"/>
      <c r="AD41" s="6">
        <f t="shared" si="16"/>
        <v>46</v>
      </c>
      <c r="AE41" s="78"/>
      <c r="AF41" s="78"/>
      <c r="AG41" s="78"/>
    </row>
    <row r="42" spans="1:33" x14ac:dyDescent="0.25">
      <c r="A42" s="7" t="s">
        <v>68</v>
      </c>
      <c r="B42" s="8" t="s">
        <v>69</v>
      </c>
      <c r="C42" s="6">
        <v>18</v>
      </c>
      <c r="D42" s="6">
        <v>13</v>
      </c>
      <c r="E42" s="6">
        <f t="shared" si="15"/>
        <v>31</v>
      </c>
      <c r="F42" s="6"/>
      <c r="G42" s="9"/>
      <c r="H42" s="9"/>
      <c r="I42" s="9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>
        <v>31</v>
      </c>
      <c r="AC42" s="6"/>
      <c r="AD42" s="6">
        <f t="shared" si="16"/>
        <v>31</v>
      </c>
      <c r="AE42" s="78"/>
      <c r="AF42" s="78"/>
      <c r="AG42" s="78"/>
    </row>
    <row r="43" spans="1:33" x14ac:dyDescent="0.25">
      <c r="A43" s="7" t="s">
        <v>68</v>
      </c>
      <c r="B43" s="8" t="s">
        <v>75</v>
      </c>
      <c r="C43" s="6">
        <v>17</v>
      </c>
      <c r="D43" s="6">
        <v>31</v>
      </c>
      <c r="E43" s="6">
        <f t="shared" si="15"/>
        <v>48</v>
      </c>
      <c r="F43" s="6"/>
      <c r="G43" s="9">
        <v>1</v>
      </c>
      <c r="H43" s="9"/>
      <c r="I43" s="9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>
        <v>47</v>
      </c>
      <c r="AC43" s="6"/>
      <c r="AD43" s="6">
        <f t="shared" si="16"/>
        <v>48</v>
      </c>
      <c r="AE43" s="78"/>
      <c r="AF43" s="78"/>
      <c r="AG43" s="78"/>
    </row>
    <row r="44" spans="1:33" x14ac:dyDescent="0.25">
      <c r="A44" s="7" t="s">
        <v>68</v>
      </c>
      <c r="B44" s="8" t="s">
        <v>71</v>
      </c>
      <c r="C44" s="6">
        <v>14</v>
      </c>
      <c r="D44" s="6">
        <v>32</v>
      </c>
      <c r="E44" s="6">
        <f t="shared" si="15"/>
        <v>46</v>
      </c>
      <c r="F44" s="6"/>
      <c r="G44" s="9"/>
      <c r="H44" s="9"/>
      <c r="I44" s="9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>
        <v>46</v>
      </c>
      <c r="AD44" s="6">
        <f t="shared" si="16"/>
        <v>46</v>
      </c>
      <c r="AE44" s="78"/>
      <c r="AF44" s="78"/>
      <c r="AG44" s="78"/>
    </row>
    <row r="45" spans="1:33" x14ac:dyDescent="0.25">
      <c r="A45" s="7" t="str">
        <f>+Regiones!A54</f>
        <v>San Marcos</v>
      </c>
      <c r="B45" s="7" t="s">
        <v>77</v>
      </c>
      <c r="C45" s="87">
        <v>21</v>
      </c>
      <c r="D45" s="87">
        <v>28</v>
      </c>
      <c r="E45" s="6">
        <f t="shared" si="15"/>
        <v>49</v>
      </c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>
        <v>1</v>
      </c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>
        <v>48</v>
      </c>
      <c r="AD45" s="6">
        <f t="shared" si="16"/>
        <v>49</v>
      </c>
      <c r="AE45" s="78"/>
      <c r="AF45" s="78"/>
      <c r="AG45" s="78"/>
    </row>
    <row r="46" spans="1:33" s="79" customFormat="1" x14ac:dyDescent="0.25">
      <c r="A46" s="14"/>
      <c r="B46" s="15"/>
      <c r="C46" s="12">
        <f t="shared" ref="C46:D46" si="17">SUM(C40:C45)</f>
        <v>97</v>
      </c>
      <c r="D46" s="12">
        <f t="shared" si="17"/>
        <v>144</v>
      </c>
      <c r="E46" s="12">
        <f>SUM(E40:E45)</f>
        <v>241</v>
      </c>
      <c r="F46" s="12">
        <f t="shared" ref="F46:AC46" si="18">SUM(F40:F45)</f>
        <v>0</v>
      </c>
      <c r="G46" s="12">
        <f t="shared" si="18"/>
        <v>1</v>
      </c>
      <c r="H46" s="12">
        <f t="shared" si="18"/>
        <v>0</v>
      </c>
      <c r="I46" s="12">
        <f t="shared" si="18"/>
        <v>0</v>
      </c>
      <c r="J46" s="12">
        <f t="shared" si="18"/>
        <v>0</v>
      </c>
      <c r="K46" s="12">
        <f t="shared" si="18"/>
        <v>0</v>
      </c>
      <c r="L46" s="12">
        <f t="shared" si="18"/>
        <v>0</v>
      </c>
      <c r="M46" s="12">
        <f t="shared" si="18"/>
        <v>0</v>
      </c>
      <c r="N46" s="12">
        <f t="shared" si="18"/>
        <v>0</v>
      </c>
      <c r="O46" s="12">
        <f t="shared" si="18"/>
        <v>0</v>
      </c>
      <c r="P46" s="12">
        <f t="shared" si="18"/>
        <v>0</v>
      </c>
      <c r="Q46" s="12">
        <f t="shared" si="18"/>
        <v>47</v>
      </c>
      <c r="R46" s="12">
        <f t="shared" si="18"/>
        <v>0</v>
      </c>
      <c r="S46" s="12">
        <f t="shared" si="18"/>
        <v>0</v>
      </c>
      <c r="T46" s="12">
        <f t="shared" si="18"/>
        <v>0</v>
      </c>
      <c r="U46" s="12">
        <f t="shared" si="18"/>
        <v>0</v>
      </c>
      <c r="V46" s="12">
        <f t="shared" si="18"/>
        <v>0</v>
      </c>
      <c r="W46" s="12">
        <f t="shared" si="18"/>
        <v>0</v>
      </c>
      <c r="X46" s="12">
        <f t="shared" si="18"/>
        <v>0</v>
      </c>
      <c r="Y46" s="12">
        <f t="shared" si="18"/>
        <v>0</v>
      </c>
      <c r="Z46" s="12">
        <f t="shared" si="18"/>
        <v>0</v>
      </c>
      <c r="AA46" s="12">
        <f t="shared" si="18"/>
        <v>0</v>
      </c>
      <c r="AB46" s="12">
        <f t="shared" si="18"/>
        <v>98</v>
      </c>
      <c r="AC46" s="12">
        <f t="shared" si="18"/>
        <v>95</v>
      </c>
      <c r="AD46" s="23">
        <f>SUM(AD40:AD45)</f>
        <v>241</v>
      </c>
    </row>
    <row r="47" spans="1:33" x14ac:dyDescent="0.25">
      <c r="B47"/>
      <c r="F47"/>
      <c r="G47"/>
      <c r="H47"/>
      <c r="I47"/>
      <c r="AD47"/>
      <c r="AE47" s="78"/>
      <c r="AF47" s="78"/>
      <c r="AG47" s="78"/>
    </row>
    <row r="48" spans="1:33" x14ac:dyDescent="0.25">
      <c r="A48" s="7" t="s">
        <v>63</v>
      </c>
      <c r="B48" s="8" t="s">
        <v>70</v>
      </c>
      <c r="C48" s="6">
        <v>16</v>
      </c>
      <c r="D48" s="6">
        <v>8</v>
      </c>
      <c r="E48" s="6">
        <f t="shared" ref="E48" si="19">SUM(C48:D48)</f>
        <v>24</v>
      </c>
      <c r="F48" s="6"/>
      <c r="G48" s="9"/>
      <c r="H48" s="9"/>
      <c r="I48" s="9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>
        <v>24</v>
      </c>
      <c r="AC48" s="6"/>
      <c r="AD48" s="6">
        <f>SUM(F48:AC48)</f>
        <v>24</v>
      </c>
      <c r="AE48" s="78"/>
      <c r="AF48" s="78"/>
      <c r="AG48" s="78"/>
    </row>
    <row r="49" spans="1:33" x14ac:dyDescent="0.25">
      <c r="A49" s="16"/>
      <c r="B49" s="17"/>
      <c r="C49" s="12">
        <f>SUM(C48:C48)</f>
        <v>16</v>
      </c>
      <c r="D49" s="12">
        <f>SUM(D48:D48)</f>
        <v>8</v>
      </c>
      <c r="E49" s="12">
        <f>SUM(E48)</f>
        <v>24</v>
      </c>
      <c r="F49" s="12">
        <f t="shared" ref="F49:AA49" si="20">SUM(F48:F48)</f>
        <v>0</v>
      </c>
      <c r="G49" s="12">
        <f t="shared" si="20"/>
        <v>0</v>
      </c>
      <c r="H49" s="12">
        <f t="shared" si="20"/>
        <v>0</v>
      </c>
      <c r="I49" s="12">
        <f t="shared" si="20"/>
        <v>0</v>
      </c>
      <c r="J49" s="12">
        <f t="shared" si="20"/>
        <v>0</v>
      </c>
      <c r="K49" s="12">
        <f t="shared" si="20"/>
        <v>0</v>
      </c>
      <c r="L49" s="12">
        <f t="shared" si="20"/>
        <v>0</v>
      </c>
      <c r="M49" s="12">
        <f t="shared" si="20"/>
        <v>0</v>
      </c>
      <c r="N49" s="12">
        <f t="shared" si="20"/>
        <v>0</v>
      </c>
      <c r="O49" s="12">
        <f t="shared" si="20"/>
        <v>0</v>
      </c>
      <c r="P49" s="12">
        <f t="shared" si="20"/>
        <v>0</v>
      </c>
      <c r="Q49" s="12">
        <f t="shared" si="20"/>
        <v>0</v>
      </c>
      <c r="R49" s="12">
        <f t="shared" si="20"/>
        <v>0</v>
      </c>
      <c r="S49" s="12">
        <f t="shared" si="20"/>
        <v>0</v>
      </c>
      <c r="T49" s="12">
        <f t="shared" si="20"/>
        <v>0</v>
      </c>
      <c r="U49" s="12">
        <f t="shared" si="20"/>
        <v>0</v>
      </c>
      <c r="V49" s="12">
        <f t="shared" si="20"/>
        <v>0</v>
      </c>
      <c r="W49" s="12">
        <f t="shared" si="20"/>
        <v>0</v>
      </c>
      <c r="X49" s="12">
        <f t="shared" si="20"/>
        <v>0</v>
      </c>
      <c r="Y49" s="12">
        <f t="shared" si="20"/>
        <v>0</v>
      </c>
      <c r="Z49" s="12">
        <f t="shared" si="20"/>
        <v>0</v>
      </c>
      <c r="AA49" s="12">
        <f t="shared" si="20"/>
        <v>0</v>
      </c>
      <c r="AB49" s="12">
        <f>SUM(AB48:AB48)</f>
        <v>24</v>
      </c>
      <c r="AC49" s="12">
        <f t="shared" ref="AC49" si="21">SUM(AC48:AC48)</f>
        <v>0</v>
      </c>
      <c r="AD49" s="65">
        <f>SUM(AD48:AD48)</f>
        <v>24</v>
      </c>
      <c r="AE49" s="78"/>
      <c r="AF49" s="78"/>
      <c r="AG49" s="78"/>
    </row>
    <row r="50" spans="1:33" x14ac:dyDescent="0.25">
      <c r="C50" s="1"/>
      <c r="D50" s="1"/>
      <c r="E50" s="1"/>
      <c r="F50" s="1"/>
      <c r="AE50" s="78"/>
      <c r="AF50" s="78"/>
      <c r="AG50" s="78"/>
    </row>
    <row r="51" spans="1:33" x14ac:dyDescent="0.25">
      <c r="C51" s="1"/>
      <c r="D51" s="1"/>
      <c r="E51" s="1"/>
      <c r="F51" s="1"/>
      <c r="AE51" s="78"/>
      <c r="AF51" s="78"/>
      <c r="AG51" s="78"/>
    </row>
    <row r="52" spans="1:33" ht="18.75" x14ac:dyDescent="0.3">
      <c r="A52" s="121" t="s">
        <v>89</v>
      </c>
      <c r="B52" s="121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78"/>
      <c r="AF52" s="78"/>
      <c r="AG52" s="78"/>
    </row>
    <row r="53" spans="1:33" ht="15" customHeight="1" x14ac:dyDescent="0.25">
      <c r="A53" s="122" t="s">
        <v>27</v>
      </c>
      <c r="B53" s="122" t="s">
        <v>31</v>
      </c>
      <c r="C53" s="122" t="s">
        <v>28</v>
      </c>
      <c r="D53" s="122"/>
      <c r="E53" s="24"/>
      <c r="F53" s="123" t="s">
        <v>24</v>
      </c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4" t="s">
        <v>25</v>
      </c>
      <c r="AE53" s="78"/>
      <c r="AF53" s="78"/>
      <c r="AG53" s="78"/>
    </row>
    <row r="54" spans="1:33" ht="99.75" x14ac:dyDescent="0.25">
      <c r="A54" s="122"/>
      <c r="B54" s="122"/>
      <c r="C54" s="4" t="s">
        <v>30</v>
      </c>
      <c r="D54" s="4" t="s">
        <v>29</v>
      </c>
      <c r="E54" s="25" t="s">
        <v>25</v>
      </c>
      <c r="F54" s="3" t="s">
        <v>0</v>
      </c>
      <c r="G54" s="3" t="s">
        <v>1</v>
      </c>
      <c r="H54" s="3" t="s">
        <v>2</v>
      </c>
      <c r="I54" s="3" t="s">
        <v>3</v>
      </c>
      <c r="J54" s="3" t="s">
        <v>4</v>
      </c>
      <c r="K54" s="3" t="s">
        <v>5</v>
      </c>
      <c r="L54" s="3" t="s">
        <v>6</v>
      </c>
      <c r="M54" s="3" t="s">
        <v>7</v>
      </c>
      <c r="N54" s="3" t="s">
        <v>8</v>
      </c>
      <c r="O54" s="3" t="s">
        <v>9</v>
      </c>
      <c r="P54" s="3" t="s">
        <v>10</v>
      </c>
      <c r="Q54" s="3" t="s">
        <v>11</v>
      </c>
      <c r="R54" s="3" t="s">
        <v>12</v>
      </c>
      <c r="S54" s="3" t="s">
        <v>13</v>
      </c>
      <c r="T54" s="3" t="s">
        <v>14</v>
      </c>
      <c r="U54" s="3" t="s">
        <v>15</v>
      </c>
      <c r="V54" s="3" t="s">
        <v>16</v>
      </c>
      <c r="W54" s="3" t="s">
        <v>17</v>
      </c>
      <c r="X54" s="3" t="s">
        <v>18</v>
      </c>
      <c r="Y54" s="3" t="s">
        <v>19</v>
      </c>
      <c r="Z54" s="3" t="s">
        <v>20</v>
      </c>
      <c r="AA54" s="3" t="s">
        <v>21</v>
      </c>
      <c r="AB54" s="3" t="s">
        <v>22</v>
      </c>
      <c r="AC54" s="3" t="s">
        <v>23</v>
      </c>
      <c r="AD54" s="125"/>
      <c r="AE54" s="78"/>
      <c r="AF54" s="78"/>
      <c r="AG54" s="78"/>
    </row>
    <row r="55" spans="1:33" x14ac:dyDescent="0.25">
      <c r="A55" s="7" t="s">
        <v>83</v>
      </c>
      <c r="B55" s="8" t="s">
        <v>47</v>
      </c>
      <c r="C55" s="6">
        <v>13</v>
      </c>
      <c r="D55" s="6">
        <v>22</v>
      </c>
      <c r="E55" s="6">
        <f t="shared" ref="E55:E57" si="22">SUM(C55:D55)</f>
        <v>35</v>
      </c>
      <c r="F55" s="6">
        <v>1</v>
      </c>
      <c r="G55" s="9"/>
      <c r="H55" s="9"/>
      <c r="I55" s="9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>
        <v>26</v>
      </c>
      <c r="W55" s="6"/>
      <c r="X55" s="6"/>
      <c r="Y55" s="6"/>
      <c r="Z55" s="6"/>
      <c r="AA55" s="6"/>
      <c r="AB55" s="6">
        <v>8</v>
      </c>
      <c r="AC55" s="6"/>
      <c r="AD55" s="13">
        <f>SUM(F55:AC55)</f>
        <v>35</v>
      </c>
      <c r="AE55" s="78"/>
      <c r="AF55" s="78"/>
      <c r="AG55" s="78"/>
    </row>
    <row r="56" spans="1:33" x14ac:dyDescent="0.25">
      <c r="A56" s="7" t="s">
        <v>83</v>
      </c>
      <c r="B56" s="8" t="s">
        <v>146</v>
      </c>
      <c r="C56" s="6">
        <v>15</v>
      </c>
      <c r="D56" s="6">
        <v>27</v>
      </c>
      <c r="E56" s="6">
        <f t="shared" si="22"/>
        <v>42</v>
      </c>
      <c r="F56" s="6"/>
      <c r="G56" s="9"/>
      <c r="H56" s="9"/>
      <c r="I56" s="9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>
        <v>42</v>
      </c>
      <c r="W56" s="6"/>
      <c r="X56" s="6"/>
      <c r="Y56" s="6"/>
      <c r="Z56" s="6"/>
      <c r="AA56" s="6"/>
      <c r="AB56" s="6"/>
      <c r="AC56" s="6"/>
      <c r="AD56" s="13">
        <f>SUM(F56:AC56)</f>
        <v>42</v>
      </c>
      <c r="AE56" s="78"/>
      <c r="AF56" s="78"/>
      <c r="AG56" s="78"/>
    </row>
    <row r="57" spans="1:33" x14ac:dyDescent="0.25">
      <c r="A57" s="7" t="s">
        <v>83</v>
      </c>
      <c r="B57" s="8" t="s">
        <v>160</v>
      </c>
      <c r="C57" s="6">
        <v>17</v>
      </c>
      <c r="D57" s="6">
        <v>26</v>
      </c>
      <c r="E57" s="6">
        <f t="shared" si="22"/>
        <v>43</v>
      </c>
      <c r="F57" s="6"/>
      <c r="G57" s="9"/>
      <c r="H57" s="9"/>
      <c r="I57" s="9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>
        <v>43</v>
      </c>
      <c r="W57" s="6"/>
      <c r="X57" s="6"/>
      <c r="Y57" s="6"/>
      <c r="Z57" s="6"/>
      <c r="AA57" s="6"/>
      <c r="AB57" s="6"/>
      <c r="AC57" s="6"/>
      <c r="AD57" s="13">
        <f>SUM(F57:AC57)</f>
        <v>43</v>
      </c>
      <c r="AE57" s="78"/>
      <c r="AF57" s="78"/>
      <c r="AG57" s="78"/>
    </row>
    <row r="58" spans="1:33" s="79" customFormat="1" x14ac:dyDescent="0.25">
      <c r="A58" s="14"/>
      <c r="B58" s="83"/>
      <c r="C58" s="12">
        <f>SUM(C55:C57)</f>
        <v>45</v>
      </c>
      <c r="D58" s="12">
        <f>SUM(D55:D57)</f>
        <v>75</v>
      </c>
      <c r="E58" s="12">
        <f>SUM(E55:E57)</f>
        <v>120</v>
      </c>
      <c r="F58" s="12">
        <f t="shared" ref="F58:U58" si="23">SUM(F55:F56)</f>
        <v>1</v>
      </c>
      <c r="G58" s="12">
        <f t="shared" si="23"/>
        <v>0</v>
      </c>
      <c r="H58" s="12">
        <f t="shared" si="23"/>
        <v>0</v>
      </c>
      <c r="I58" s="12">
        <f t="shared" si="23"/>
        <v>0</v>
      </c>
      <c r="J58" s="12">
        <f t="shared" si="23"/>
        <v>0</v>
      </c>
      <c r="K58" s="12">
        <f t="shared" si="23"/>
        <v>0</v>
      </c>
      <c r="L58" s="12">
        <f t="shared" si="23"/>
        <v>0</v>
      </c>
      <c r="M58" s="12">
        <f t="shared" si="23"/>
        <v>0</v>
      </c>
      <c r="N58" s="12">
        <f t="shared" si="23"/>
        <v>0</v>
      </c>
      <c r="O58" s="12">
        <f t="shared" si="23"/>
        <v>0</v>
      </c>
      <c r="P58" s="12">
        <f t="shared" si="23"/>
        <v>0</v>
      </c>
      <c r="Q58" s="12">
        <f t="shared" si="23"/>
        <v>0</v>
      </c>
      <c r="R58" s="12">
        <f t="shared" si="23"/>
        <v>0</v>
      </c>
      <c r="S58" s="12">
        <f t="shared" si="23"/>
        <v>0</v>
      </c>
      <c r="T58" s="12">
        <f t="shared" si="23"/>
        <v>0</v>
      </c>
      <c r="U58" s="12">
        <f t="shared" si="23"/>
        <v>0</v>
      </c>
      <c r="V58" s="12">
        <f>SUM(V55:V57)</f>
        <v>111</v>
      </c>
      <c r="W58" s="12">
        <f t="shared" ref="W58:AC58" si="24">SUM(W55:W56)</f>
        <v>0</v>
      </c>
      <c r="X58" s="12">
        <f t="shared" si="24"/>
        <v>0</v>
      </c>
      <c r="Y58" s="12">
        <f t="shared" si="24"/>
        <v>0</v>
      </c>
      <c r="Z58" s="12">
        <f t="shared" si="24"/>
        <v>0</v>
      </c>
      <c r="AA58" s="12">
        <f t="shared" si="24"/>
        <v>0</v>
      </c>
      <c r="AB58" s="12">
        <f t="shared" si="24"/>
        <v>8</v>
      </c>
      <c r="AC58" s="12">
        <f t="shared" si="24"/>
        <v>0</v>
      </c>
      <c r="AD58" s="65">
        <f>SUM(AD55:AD57)</f>
        <v>120</v>
      </c>
    </row>
    <row r="59" spans="1:33" s="92" customFormat="1" x14ac:dyDescent="0.25">
      <c r="A59" s="88"/>
      <c r="B59" s="89"/>
      <c r="C59" s="90"/>
      <c r="D59" s="90"/>
      <c r="E59" s="90"/>
      <c r="F59" s="90"/>
      <c r="G59" s="91"/>
      <c r="H59" s="91"/>
      <c r="I59" s="91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3"/>
    </row>
    <row r="60" spans="1:33" x14ac:dyDescent="0.25">
      <c r="A60" s="7" t="s">
        <v>82</v>
      </c>
      <c r="B60" s="8" t="s">
        <v>56</v>
      </c>
      <c r="C60" s="6">
        <v>10</v>
      </c>
      <c r="D60" s="6">
        <v>27</v>
      </c>
      <c r="E60" s="6">
        <f t="shared" ref="E60:E62" si="25">SUM(C60:D60)</f>
        <v>37</v>
      </c>
      <c r="F60" s="6"/>
      <c r="G60" s="6"/>
      <c r="H60" s="6"/>
      <c r="I60" s="6">
        <v>21</v>
      </c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>
        <v>16</v>
      </c>
      <c r="AD60" s="6">
        <f>SUM(F60:AC60)</f>
        <v>37</v>
      </c>
      <c r="AE60" s="78"/>
      <c r="AF60" s="78"/>
      <c r="AG60" s="78"/>
    </row>
    <row r="61" spans="1:33" x14ac:dyDescent="0.25">
      <c r="A61" s="7" t="s">
        <v>82</v>
      </c>
      <c r="B61" s="8" t="s">
        <v>46</v>
      </c>
      <c r="C61" s="6">
        <v>16</v>
      </c>
      <c r="D61" s="6">
        <v>42</v>
      </c>
      <c r="E61" s="6">
        <f t="shared" si="25"/>
        <v>58</v>
      </c>
      <c r="F61" s="6"/>
      <c r="G61" s="9"/>
      <c r="H61" s="9"/>
      <c r="I61" s="9">
        <v>55</v>
      </c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>
        <v>3</v>
      </c>
      <c r="AC61" s="6"/>
      <c r="AD61" s="6">
        <f>SUM(F61:AC61)</f>
        <v>58</v>
      </c>
      <c r="AE61" s="78"/>
      <c r="AF61" s="78"/>
      <c r="AG61" s="78"/>
    </row>
    <row r="62" spans="1:33" x14ac:dyDescent="0.25">
      <c r="A62" s="7" t="s">
        <v>82</v>
      </c>
      <c r="B62" s="8" t="s">
        <v>54</v>
      </c>
      <c r="C62" s="6">
        <f>22+5</f>
        <v>27</v>
      </c>
      <c r="D62" s="6">
        <f>26+7</f>
        <v>33</v>
      </c>
      <c r="E62" s="6">
        <f t="shared" si="25"/>
        <v>60</v>
      </c>
      <c r="F62" s="6"/>
      <c r="G62" s="9"/>
      <c r="H62" s="9"/>
      <c r="I62" s="9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>
        <v>60</v>
      </c>
      <c r="AD62" s="6">
        <f>SUM(F62:AC62)</f>
        <v>60</v>
      </c>
      <c r="AE62" s="78"/>
      <c r="AF62" s="78"/>
      <c r="AG62" s="78"/>
    </row>
    <row r="63" spans="1:33" s="79" customFormat="1" x14ac:dyDescent="0.25">
      <c r="A63" s="14"/>
      <c r="B63" s="83"/>
      <c r="C63" s="12">
        <f>SUM(C60:C62)</f>
        <v>53</v>
      </c>
      <c r="D63" s="12">
        <f t="shared" ref="D63:AC63" si="26">SUM(D60:D62)</f>
        <v>102</v>
      </c>
      <c r="E63" s="12">
        <f t="shared" si="26"/>
        <v>155</v>
      </c>
      <c r="F63" s="12">
        <f t="shared" si="26"/>
        <v>0</v>
      </c>
      <c r="G63" s="12">
        <f t="shared" si="26"/>
        <v>0</v>
      </c>
      <c r="H63" s="12">
        <f t="shared" si="26"/>
        <v>0</v>
      </c>
      <c r="I63" s="12">
        <f t="shared" si="26"/>
        <v>76</v>
      </c>
      <c r="J63" s="12">
        <f t="shared" si="26"/>
        <v>0</v>
      </c>
      <c r="K63" s="12">
        <f t="shared" si="26"/>
        <v>0</v>
      </c>
      <c r="L63" s="12">
        <f t="shared" si="26"/>
        <v>0</v>
      </c>
      <c r="M63" s="12">
        <f t="shared" si="26"/>
        <v>0</v>
      </c>
      <c r="N63" s="12">
        <f t="shared" si="26"/>
        <v>0</v>
      </c>
      <c r="O63" s="12">
        <f t="shared" si="26"/>
        <v>0</v>
      </c>
      <c r="P63" s="12">
        <f t="shared" si="26"/>
        <v>0</v>
      </c>
      <c r="Q63" s="12">
        <f t="shared" si="26"/>
        <v>0</v>
      </c>
      <c r="R63" s="12">
        <f t="shared" si="26"/>
        <v>0</v>
      </c>
      <c r="S63" s="12">
        <f t="shared" si="26"/>
        <v>0</v>
      </c>
      <c r="T63" s="12">
        <f t="shared" si="26"/>
        <v>0</v>
      </c>
      <c r="U63" s="12">
        <f t="shared" si="26"/>
        <v>0</v>
      </c>
      <c r="V63" s="12">
        <f t="shared" si="26"/>
        <v>0</v>
      </c>
      <c r="W63" s="12">
        <f t="shared" si="26"/>
        <v>0</v>
      </c>
      <c r="X63" s="12">
        <f t="shared" si="26"/>
        <v>0</v>
      </c>
      <c r="Y63" s="12">
        <f t="shared" si="26"/>
        <v>0</v>
      </c>
      <c r="Z63" s="12">
        <f t="shared" si="26"/>
        <v>0</v>
      </c>
      <c r="AA63" s="12">
        <f t="shared" si="26"/>
        <v>0</v>
      </c>
      <c r="AB63" s="12">
        <f t="shared" si="26"/>
        <v>3</v>
      </c>
      <c r="AC63" s="12">
        <f t="shared" si="26"/>
        <v>76</v>
      </c>
      <c r="AD63" s="65">
        <f>SUM(AD60:AD62)</f>
        <v>155</v>
      </c>
    </row>
    <row r="64" spans="1:33" x14ac:dyDescent="0.25">
      <c r="B64"/>
      <c r="F64"/>
      <c r="G64"/>
      <c r="H64"/>
      <c r="I64"/>
      <c r="AD64"/>
      <c r="AE64" s="78"/>
      <c r="AF64" s="78"/>
      <c r="AG64" s="78"/>
    </row>
    <row r="65" spans="1:33" x14ac:dyDescent="0.25">
      <c r="A65" s="7" t="s">
        <v>84</v>
      </c>
      <c r="B65" s="8" t="s">
        <v>49</v>
      </c>
      <c r="C65" s="6">
        <v>13</v>
      </c>
      <c r="D65" s="6">
        <v>22</v>
      </c>
      <c r="E65" s="6">
        <f t="shared" ref="E65" si="27">SUM(C65:D65)</f>
        <v>35</v>
      </c>
      <c r="F65" s="6"/>
      <c r="G65" s="9"/>
      <c r="H65" s="9"/>
      <c r="I65" s="9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>
        <v>35</v>
      </c>
      <c r="X65" s="6"/>
      <c r="Y65" s="6"/>
      <c r="Z65" s="6"/>
      <c r="AA65" s="6"/>
      <c r="AB65" s="6"/>
      <c r="AC65" s="6"/>
      <c r="AD65" s="6">
        <f>SUM(F65:AC65)</f>
        <v>35</v>
      </c>
      <c r="AE65" s="78"/>
      <c r="AF65" s="78"/>
      <c r="AG65" s="78"/>
    </row>
    <row r="66" spans="1:33" s="79" customFormat="1" x14ac:dyDescent="0.25">
      <c r="A66" s="14"/>
      <c r="B66" s="83"/>
      <c r="C66" s="12">
        <f>+C65</f>
        <v>13</v>
      </c>
      <c r="D66" s="12">
        <f>+D65</f>
        <v>22</v>
      </c>
      <c r="E66" s="12">
        <f>+E65</f>
        <v>35</v>
      </c>
      <c r="F66" s="12">
        <f t="shared" ref="F66:V66" si="28">+F65</f>
        <v>0</v>
      </c>
      <c r="G66" s="12">
        <f t="shared" si="28"/>
        <v>0</v>
      </c>
      <c r="H66" s="12">
        <f t="shared" si="28"/>
        <v>0</v>
      </c>
      <c r="I66" s="12">
        <f t="shared" si="28"/>
        <v>0</v>
      </c>
      <c r="J66" s="12">
        <f t="shared" si="28"/>
        <v>0</v>
      </c>
      <c r="K66" s="12">
        <f t="shared" si="28"/>
        <v>0</v>
      </c>
      <c r="L66" s="12">
        <f t="shared" si="28"/>
        <v>0</v>
      </c>
      <c r="M66" s="12">
        <f t="shared" si="28"/>
        <v>0</v>
      </c>
      <c r="N66" s="12">
        <f t="shared" si="28"/>
        <v>0</v>
      </c>
      <c r="O66" s="12">
        <f t="shared" si="28"/>
        <v>0</v>
      </c>
      <c r="P66" s="12">
        <f t="shared" si="28"/>
        <v>0</v>
      </c>
      <c r="Q66" s="12">
        <f t="shared" si="28"/>
        <v>0</v>
      </c>
      <c r="R66" s="12">
        <f t="shared" si="28"/>
        <v>0</v>
      </c>
      <c r="S66" s="12">
        <f t="shared" si="28"/>
        <v>0</v>
      </c>
      <c r="T66" s="12">
        <f t="shared" si="28"/>
        <v>0</v>
      </c>
      <c r="U66" s="12">
        <f t="shared" si="28"/>
        <v>0</v>
      </c>
      <c r="V66" s="12">
        <f t="shared" si="28"/>
        <v>0</v>
      </c>
      <c r="W66" s="12">
        <f>+W65</f>
        <v>35</v>
      </c>
      <c r="X66" s="12">
        <f t="shared" ref="X66:AC66" si="29">+X65</f>
        <v>0</v>
      </c>
      <c r="Y66" s="12">
        <f t="shared" si="29"/>
        <v>0</v>
      </c>
      <c r="Z66" s="12">
        <f t="shared" si="29"/>
        <v>0</v>
      </c>
      <c r="AA66" s="12">
        <f t="shared" si="29"/>
        <v>0</v>
      </c>
      <c r="AB66" s="12">
        <f t="shared" si="29"/>
        <v>0</v>
      </c>
      <c r="AC66" s="12">
        <f t="shared" si="29"/>
        <v>0</v>
      </c>
      <c r="AD66" s="65">
        <f>+AD65</f>
        <v>35</v>
      </c>
    </row>
    <row r="68" spans="1:33" x14ac:dyDescent="0.25">
      <c r="B68"/>
      <c r="F68"/>
      <c r="G68"/>
      <c r="H68"/>
      <c r="I68"/>
      <c r="AD68"/>
      <c r="AE68" s="78"/>
      <c r="AF68" s="78"/>
      <c r="AG68" s="78"/>
    </row>
    <row r="69" spans="1:33" x14ac:dyDescent="0.25">
      <c r="A69" s="7" t="s">
        <v>80</v>
      </c>
      <c r="B69" s="8" t="s">
        <v>55</v>
      </c>
      <c r="C69" s="6">
        <v>15</v>
      </c>
      <c r="D69" s="6">
        <v>18</v>
      </c>
      <c r="E69" s="6">
        <f t="shared" ref="E69:E72" si="30">SUM(C69:D69)</f>
        <v>33</v>
      </c>
      <c r="F69" s="9"/>
      <c r="G69" s="9"/>
      <c r="H69" s="9"/>
      <c r="I69" s="9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>
        <v>33</v>
      </c>
      <c r="AD69" s="6">
        <f>SUM(F69:AC69)</f>
        <v>33</v>
      </c>
      <c r="AE69" s="78"/>
      <c r="AF69" s="78"/>
      <c r="AG69" s="78"/>
    </row>
    <row r="70" spans="1:33" x14ac:dyDescent="0.25">
      <c r="A70" s="7" t="s">
        <v>80</v>
      </c>
      <c r="B70" s="8" t="s">
        <v>51</v>
      </c>
      <c r="C70" s="6">
        <v>12</v>
      </c>
      <c r="D70" s="6">
        <v>44</v>
      </c>
      <c r="E70" s="6">
        <f t="shared" si="30"/>
        <v>56</v>
      </c>
      <c r="F70" s="6"/>
      <c r="G70" s="9"/>
      <c r="H70" s="9"/>
      <c r="I70" s="9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10">
        <v>56</v>
      </c>
      <c r="AC70" s="6"/>
      <c r="AD70" s="6">
        <f>SUM(F70:AC70)</f>
        <v>56</v>
      </c>
      <c r="AE70" s="78"/>
      <c r="AF70" s="78"/>
      <c r="AG70" s="78"/>
    </row>
    <row r="71" spans="1:33" x14ac:dyDescent="0.25">
      <c r="A71" s="7" t="s">
        <v>80</v>
      </c>
      <c r="B71" s="8" t="s">
        <v>48</v>
      </c>
      <c r="C71" s="6">
        <v>9</v>
      </c>
      <c r="D71" s="6">
        <v>24</v>
      </c>
      <c r="E71" s="6">
        <f t="shared" si="30"/>
        <v>33</v>
      </c>
      <c r="F71" s="6"/>
      <c r="G71" s="9"/>
      <c r="H71" s="9"/>
      <c r="I71" s="9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>
        <v>33</v>
      </c>
      <c r="AD71" s="6">
        <f>SUM(F71:AC71)</f>
        <v>33</v>
      </c>
      <c r="AE71" s="78"/>
      <c r="AF71" s="78"/>
      <c r="AG71" s="78"/>
    </row>
    <row r="72" spans="1:33" x14ac:dyDescent="0.25">
      <c r="A72" s="7" t="s">
        <v>80</v>
      </c>
      <c r="B72" s="8" t="s">
        <v>52</v>
      </c>
      <c r="C72" s="6">
        <v>17</v>
      </c>
      <c r="D72" s="6">
        <v>31</v>
      </c>
      <c r="E72" s="6">
        <f t="shared" si="30"/>
        <v>48</v>
      </c>
      <c r="F72" s="6"/>
      <c r="G72" s="9"/>
      <c r="H72" s="9"/>
      <c r="I72" s="9"/>
      <c r="J72" s="6"/>
      <c r="K72" s="6"/>
      <c r="L72" s="6"/>
      <c r="M72" s="6"/>
      <c r="N72" s="6"/>
      <c r="O72" s="6"/>
      <c r="P72" s="6">
        <v>47</v>
      </c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>
        <v>1</v>
      </c>
      <c r="AC72" s="6"/>
      <c r="AD72" s="6">
        <f>SUM(F72:AC72)</f>
        <v>48</v>
      </c>
      <c r="AE72" s="78"/>
      <c r="AF72" s="78"/>
      <c r="AG72" s="78"/>
    </row>
    <row r="73" spans="1:33" s="79" customFormat="1" x14ac:dyDescent="0.25">
      <c r="A73" s="14"/>
      <c r="B73" s="83"/>
      <c r="C73" s="12">
        <f>SUM(C69:C72)</f>
        <v>53</v>
      </c>
      <c r="D73" s="12">
        <f>SUM(D69:D72)</f>
        <v>117</v>
      </c>
      <c r="E73" s="12">
        <f t="shared" ref="E73:AC73" si="31">SUM(E69:E72)</f>
        <v>170</v>
      </c>
      <c r="F73" s="12">
        <f t="shared" si="31"/>
        <v>0</v>
      </c>
      <c r="G73" s="12">
        <f t="shared" si="31"/>
        <v>0</v>
      </c>
      <c r="H73" s="12">
        <f t="shared" si="31"/>
        <v>0</v>
      </c>
      <c r="I73" s="12">
        <f t="shared" si="31"/>
        <v>0</v>
      </c>
      <c r="J73" s="12">
        <f t="shared" si="31"/>
        <v>0</v>
      </c>
      <c r="K73" s="12">
        <f t="shared" si="31"/>
        <v>0</v>
      </c>
      <c r="L73" s="12">
        <f t="shared" si="31"/>
        <v>0</v>
      </c>
      <c r="M73" s="12">
        <f t="shared" si="31"/>
        <v>0</v>
      </c>
      <c r="N73" s="12">
        <f t="shared" si="31"/>
        <v>0</v>
      </c>
      <c r="O73" s="12">
        <f t="shared" si="31"/>
        <v>0</v>
      </c>
      <c r="P73" s="12">
        <f t="shared" si="31"/>
        <v>47</v>
      </c>
      <c r="Q73" s="12">
        <f t="shared" si="31"/>
        <v>0</v>
      </c>
      <c r="R73" s="12">
        <f t="shared" si="31"/>
        <v>0</v>
      </c>
      <c r="S73" s="12">
        <f t="shared" si="31"/>
        <v>0</v>
      </c>
      <c r="T73" s="12">
        <f t="shared" si="31"/>
        <v>0</v>
      </c>
      <c r="U73" s="12">
        <f t="shared" si="31"/>
        <v>0</v>
      </c>
      <c r="V73" s="12">
        <f t="shared" si="31"/>
        <v>0</v>
      </c>
      <c r="W73" s="12">
        <f t="shared" si="31"/>
        <v>0</v>
      </c>
      <c r="X73" s="12">
        <f t="shared" si="31"/>
        <v>0</v>
      </c>
      <c r="Y73" s="12">
        <f t="shared" si="31"/>
        <v>0</v>
      </c>
      <c r="Z73" s="12">
        <f t="shared" si="31"/>
        <v>0</v>
      </c>
      <c r="AA73" s="12">
        <f t="shared" si="31"/>
        <v>0</v>
      </c>
      <c r="AB73" s="12">
        <f t="shared" si="31"/>
        <v>57</v>
      </c>
      <c r="AC73" s="12">
        <f t="shared" si="31"/>
        <v>66</v>
      </c>
      <c r="AD73" s="65">
        <f>SUM(AD69:AD72)</f>
        <v>170</v>
      </c>
    </row>
    <row r="74" spans="1:33" x14ac:dyDescent="0.25">
      <c r="B74"/>
      <c r="F74"/>
      <c r="G74"/>
      <c r="H74"/>
      <c r="I74"/>
      <c r="AD74"/>
      <c r="AE74" s="78"/>
      <c r="AF74" s="78"/>
      <c r="AG74" s="78"/>
    </row>
    <row r="75" spans="1:33" x14ac:dyDescent="0.25">
      <c r="A75" s="7" t="s">
        <v>81</v>
      </c>
      <c r="B75" s="8" t="s">
        <v>53</v>
      </c>
      <c r="C75" s="6">
        <v>24</v>
      </c>
      <c r="D75" s="6">
        <v>31</v>
      </c>
      <c r="E75" s="6">
        <f t="shared" ref="E75:E79" si="32">SUM(C75:D75)</f>
        <v>55</v>
      </c>
      <c r="F75" s="6"/>
      <c r="G75" s="9"/>
      <c r="H75" s="9"/>
      <c r="I75" s="9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>
        <v>55</v>
      </c>
      <c r="Y75" s="6"/>
      <c r="Z75" s="6"/>
      <c r="AA75" s="6"/>
      <c r="AB75" s="6"/>
      <c r="AC75" s="6"/>
      <c r="AD75" s="6">
        <f t="shared" ref="AD75:AD79" si="33">SUM(F75:AC75)</f>
        <v>55</v>
      </c>
      <c r="AE75" s="78"/>
      <c r="AF75" s="78"/>
      <c r="AG75" s="78"/>
    </row>
    <row r="76" spans="1:33" x14ac:dyDescent="0.25">
      <c r="A76" s="7" t="s">
        <v>81</v>
      </c>
      <c r="B76" s="8" t="s">
        <v>145</v>
      </c>
      <c r="C76" s="6">
        <v>17</v>
      </c>
      <c r="D76" s="6">
        <v>38</v>
      </c>
      <c r="E76" s="6">
        <f t="shared" si="32"/>
        <v>55</v>
      </c>
      <c r="F76" s="6"/>
      <c r="G76" s="9"/>
      <c r="H76" s="9"/>
      <c r="I76" s="9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10">
        <v>55</v>
      </c>
      <c r="AC76" s="6"/>
      <c r="AD76" s="6">
        <f t="shared" si="33"/>
        <v>55</v>
      </c>
      <c r="AE76" s="78"/>
      <c r="AF76" s="78"/>
      <c r="AG76" s="78"/>
    </row>
    <row r="77" spans="1:33" x14ac:dyDescent="0.25">
      <c r="A77" s="7" t="s">
        <v>81</v>
      </c>
      <c r="B77" s="8" t="s">
        <v>50</v>
      </c>
      <c r="C77" s="6">
        <v>26</v>
      </c>
      <c r="D77" s="6">
        <v>27</v>
      </c>
      <c r="E77" s="6">
        <f t="shared" si="32"/>
        <v>53</v>
      </c>
      <c r="F77" s="6"/>
      <c r="G77" s="9"/>
      <c r="H77" s="9"/>
      <c r="I77" s="9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10"/>
      <c r="AC77" s="6">
        <v>53</v>
      </c>
      <c r="AD77" s="6">
        <f t="shared" si="33"/>
        <v>53</v>
      </c>
      <c r="AE77" s="78"/>
      <c r="AF77" s="78"/>
      <c r="AG77" s="78"/>
    </row>
    <row r="78" spans="1:33" x14ac:dyDescent="0.25">
      <c r="A78" s="7" t="s">
        <v>81</v>
      </c>
      <c r="B78" s="8" t="s">
        <v>45</v>
      </c>
      <c r="C78" s="6">
        <v>35</v>
      </c>
      <c r="D78" s="6">
        <v>25</v>
      </c>
      <c r="E78" s="6">
        <f t="shared" si="32"/>
        <v>60</v>
      </c>
      <c r="F78" s="6"/>
      <c r="G78" s="9"/>
      <c r="H78" s="9"/>
      <c r="I78" s="9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>
        <v>60</v>
      </c>
      <c r="AC78" s="6"/>
      <c r="AD78" s="6">
        <f t="shared" si="33"/>
        <v>60</v>
      </c>
      <c r="AE78" s="78"/>
      <c r="AF78" s="78"/>
      <c r="AG78" s="78"/>
    </row>
    <row r="79" spans="1:33" x14ac:dyDescent="0.25">
      <c r="A79" s="7" t="s">
        <v>81</v>
      </c>
      <c r="B79" s="8" t="s">
        <v>57</v>
      </c>
      <c r="C79" s="6">
        <v>26</v>
      </c>
      <c r="D79" s="6">
        <v>21</v>
      </c>
      <c r="E79" s="6">
        <f t="shared" si="32"/>
        <v>47</v>
      </c>
      <c r="F79" s="6"/>
      <c r="G79" s="9"/>
      <c r="H79" s="9"/>
      <c r="I79" s="9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>
        <v>47</v>
      </c>
      <c r="AC79" s="6"/>
      <c r="AD79" s="6">
        <f t="shared" si="33"/>
        <v>47</v>
      </c>
      <c r="AE79" s="78"/>
      <c r="AF79" s="78"/>
      <c r="AG79" s="78"/>
    </row>
    <row r="80" spans="1:33" s="79" customFormat="1" x14ac:dyDescent="0.25">
      <c r="A80" s="14"/>
      <c r="B80" s="83"/>
      <c r="C80" s="12">
        <f t="shared" ref="C80:AD80" si="34">SUM(C75:C79)</f>
        <v>128</v>
      </c>
      <c r="D80" s="12">
        <f t="shared" si="34"/>
        <v>142</v>
      </c>
      <c r="E80" s="12">
        <f t="shared" si="34"/>
        <v>270</v>
      </c>
      <c r="F80" s="12">
        <f t="shared" si="34"/>
        <v>0</v>
      </c>
      <c r="G80" s="12">
        <f t="shared" si="34"/>
        <v>0</v>
      </c>
      <c r="H80" s="12">
        <f t="shared" si="34"/>
        <v>0</v>
      </c>
      <c r="I80" s="12">
        <f t="shared" si="34"/>
        <v>0</v>
      </c>
      <c r="J80" s="12">
        <f t="shared" si="34"/>
        <v>0</v>
      </c>
      <c r="K80" s="12">
        <f t="shared" si="34"/>
        <v>0</v>
      </c>
      <c r="L80" s="12">
        <f t="shared" si="34"/>
        <v>0</v>
      </c>
      <c r="M80" s="12">
        <f t="shared" si="34"/>
        <v>0</v>
      </c>
      <c r="N80" s="12">
        <f t="shared" si="34"/>
        <v>0</v>
      </c>
      <c r="O80" s="12">
        <f t="shared" si="34"/>
        <v>0</v>
      </c>
      <c r="P80" s="12">
        <f t="shared" si="34"/>
        <v>0</v>
      </c>
      <c r="Q80" s="12">
        <f t="shared" si="34"/>
        <v>0</v>
      </c>
      <c r="R80" s="12">
        <f t="shared" si="34"/>
        <v>0</v>
      </c>
      <c r="S80" s="12">
        <f t="shared" si="34"/>
        <v>0</v>
      </c>
      <c r="T80" s="12">
        <f t="shared" si="34"/>
        <v>0</v>
      </c>
      <c r="U80" s="12">
        <f t="shared" si="34"/>
        <v>0</v>
      </c>
      <c r="V80" s="12">
        <f t="shared" si="34"/>
        <v>0</v>
      </c>
      <c r="W80" s="12">
        <f t="shared" si="34"/>
        <v>0</v>
      </c>
      <c r="X80" s="12">
        <f t="shared" si="34"/>
        <v>55</v>
      </c>
      <c r="Y80" s="12">
        <f t="shared" si="34"/>
        <v>0</v>
      </c>
      <c r="Z80" s="12">
        <f t="shared" si="34"/>
        <v>0</v>
      </c>
      <c r="AA80" s="12">
        <f t="shared" si="34"/>
        <v>0</v>
      </c>
      <c r="AB80" s="12">
        <f t="shared" si="34"/>
        <v>162</v>
      </c>
      <c r="AC80" s="12">
        <f t="shared" si="34"/>
        <v>53</v>
      </c>
      <c r="AD80" s="65">
        <f t="shared" si="34"/>
        <v>270</v>
      </c>
    </row>
    <row r="81" spans="1:33" x14ac:dyDescent="0.25">
      <c r="C81" s="1"/>
      <c r="D81" s="1"/>
      <c r="E81" s="1"/>
      <c r="F81" s="1"/>
      <c r="AE81" s="78"/>
      <c r="AF81" s="78"/>
      <c r="AG81" s="78"/>
    </row>
    <row r="82" spans="1:33" x14ac:dyDescent="0.25">
      <c r="C82" s="1"/>
      <c r="D82" s="1"/>
      <c r="E82" s="1"/>
      <c r="F82" s="1"/>
      <c r="AE82" s="78"/>
      <c r="AF82" s="78"/>
      <c r="AG82" s="78"/>
    </row>
    <row r="83" spans="1:33" ht="18.75" x14ac:dyDescent="0.3">
      <c r="A83" s="121" t="s">
        <v>131</v>
      </c>
      <c r="B83" s="121"/>
      <c r="C83" s="121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78"/>
      <c r="AF83" s="78"/>
      <c r="AG83" s="78"/>
    </row>
    <row r="84" spans="1:33" ht="15" customHeight="1" x14ac:dyDescent="0.25">
      <c r="A84" s="122" t="s">
        <v>27</v>
      </c>
      <c r="B84" s="122" t="s">
        <v>31</v>
      </c>
      <c r="C84" s="122" t="s">
        <v>28</v>
      </c>
      <c r="D84" s="122"/>
      <c r="E84" s="24"/>
      <c r="F84" s="123" t="s">
        <v>24</v>
      </c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23"/>
      <c r="AC84" s="123"/>
      <c r="AD84" s="124" t="s">
        <v>25</v>
      </c>
      <c r="AE84" s="78"/>
      <c r="AF84" s="78"/>
      <c r="AG84" s="78"/>
    </row>
    <row r="85" spans="1:33" ht="99.75" customHeight="1" x14ac:dyDescent="0.25">
      <c r="A85" s="122"/>
      <c r="B85" s="122"/>
      <c r="C85" s="4" t="s">
        <v>30</v>
      </c>
      <c r="D85" s="4" t="s">
        <v>29</v>
      </c>
      <c r="E85" s="25" t="s">
        <v>25</v>
      </c>
      <c r="F85" s="3" t="s">
        <v>0</v>
      </c>
      <c r="G85" s="3" t="s">
        <v>1</v>
      </c>
      <c r="H85" s="3" t="s">
        <v>2</v>
      </c>
      <c r="I85" s="3" t="s">
        <v>3</v>
      </c>
      <c r="J85" s="3" t="s">
        <v>4</v>
      </c>
      <c r="K85" s="3" t="s">
        <v>5</v>
      </c>
      <c r="L85" s="3" t="s">
        <v>6</v>
      </c>
      <c r="M85" s="3" t="s">
        <v>7</v>
      </c>
      <c r="N85" s="3" t="s">
        <v>8</v>
      </c>
      <c r="O85" s="3" t="s">
        <v>9</v>
      </c>
      <c r="P85" s="3" t="s">
        <v>10</v>
      </c>
      <c r="Q85" s="3" t="s">
        <v>11</v>
      </c>
      <c r="R85" s="3" t="s">
        <v>12</v>
      </c>
      <c r="S85" s="3" t="s">
        <v>13</v>
      </c>
      <c r="T85" s="3" t="s">
        <v>14</v>
      </c>
      <c r="U85" s="3" t="s">
        <v>15</v>
      </c>
      <c r="V85" s="3" t="s">
        <v>16</v>
      </c>
      <c r="W85" s="3" t="s">
        <v>17</v>
      </c>
      <c r="X85" s="3" t="s">
        <v>18</v>
      </c>
      <c r="Y85" s="3" t="s">
        <v>19</v>
      </c>
      <c r="Z85" s="3" t="s">
        <v>20</v>
      </c>
      <c r="AA85" s="3" t="s">
        <v>21</v>
      </c>
      <c r="AB85" s="3" t="s">
        <v>22</v>
      </c>
      <c r="AC85" s="3" t="s">
        <v>23</v>
      </c>
      <c r="AD85" s="125"/>
      <c r="AE85" s="78"/>
      <c r="AF85" s="78"/>
      <c r="AG85" s="78"/>
    </row>
    <row r="86" spans="1:33" x14ac:dyDescent="0.25">
      <c r="A86" s="7" t="s">
        <v>105</v>
      </c>
      <c r="B86" s="8" t="s">
        <v>105</v>
      </c>
      <c r="C86" s="6">
        <v>11</v>
      </c>
      <c r="D86" s="6">
        <v>15</v>
      </c>
      <c r="E86" s="6">
        <f t="shared" ref="E86:E89" si="35">SUM(C86:D86)</f>
        <v>26</v>
      </c>
      <c r="F86" s="6"/>
      <c r="G86" s="9">
        <v>1</v>
      </c>
      <c r="H86" s="9"/>
      <c r="I86" s="9"/>
      <c r="J86" s="6"/>
      <c r="K86" s="6"/>
      <c r="L86" s="6"/>
      <c r="M86" s="6"/>
      <c r="N86" s="6"/>
      <c r="O86" s="6"/>
      <c r="P86" s="6"/>
      <c r="Q86" s="6">
        <v>1</v>
      </c>
      <c r="R86" s="6"/>
      <c r="S86" s="6"/>
      <c r="T86" s="6"/>
      <c r="U86" s="6"/>
      <c r="V86" s="6"/>
      <c r="W86" s="6"/>
      <c r="X86" s="6"/>
      <c r="Y86" s="6"/>
      <c r="Z86" s="6"/>
      <c r="AA86" s="6"/>
      <c r="AB86" s="6">
        <v>24</v>
      </c>
      <c r="AC86" s="6"/>
      <c r="AD86" s="6">
        <f>SUM(F86:AC86)</f>
        <v>26</v>
      </c>
      <c r="AE86" s="78"/>
      <c r="AF86" s="78"/>
      <c r="AG86" s="78"/>
    </row>
    <row r="87" spans="1:33" x14ac:dyDescent="0.25">
      <c r="A87" s="7" t="s">
        <v>105</v>
      </c>
      <c r="B87" s="8" t="s">
        <v>106</v>
      </c>
      <c r="C87" s="6">
        <v>7</v>
      </c>
      <c r="D87" s="6">
        <v>11</v>
      </c>
      <c r="E87" s="6">
        <f t="shared" si="35"/>
        <v>18</v>
      </c>
      <c r="F87" s="6"/>
      <c r="G87" s="9"/>
      <c r="H87" s="9">
        <v>1</v>
      </c>
      <c r="I87" s="9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10">
        <v>17</v>
      </c>
      <c r="AC87" s="6"/>
      <c r="AD87" s="6">
        <f>SUM(F87:AC87)</f>
        <v>18</v>
      </c>
      <c r="AE87" s="78"/>
      <c r="AF87" s="78"/>
      <c r="AG87" s="78"/>
    </row>
    <row r="88" spans="1:33" x14ac:dyDescent="0.25">
      <c r="A88" s="7" t="s">
        <v>105</v>
      </c>
      <c r="B88" s="8" t="s">
        <v>109</v>
      </c>
      <c r="C88" s="6">
        <v>13</v>
      </c>
      <c r="D88" s="6">
        <v>28</v>
      </c>
      <c r="E88" s="6">
        <f t="shared" si="35"/>
        <v>41</v>
      </c>
      <c r="F88" s="6"/>
      <c r="G88" s="9"/>
      <c r="H88" s="9"/>
      <c r="I88" s="9"/>
      <c r="J88" s="6"/>
      <c r="K88" s="6"/>
      <c r="L88" s="6"/>
      <c r="M88" s="6"/>
      <c r="N88" s="6"/>
      <c r="O88" s="6">
        <v>3</v>
      </c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>
        <v>38</v>
      </c>
      <c r="AC88" s="6"/>
      <c r="AD88" s="6">
        <f>SUM(F88:AC88)</f>
        <v>41</v>
      </c>
      <c r="AE88" s="78"/>
      <c r="AF88" s="78"/>
      <c r="AG88" s="78"/>
    </row>
    <row r="89" spans="1:33" x14ac:dyDescent="0.25">
      <c r="A89" s="7" t="s">
        <v>105</v>
      </c>
      <c r="B89" s="8" t="s">
        <v>107</v>
      </c>
      <c r="C89" s="6">
        <v>15</v>
      </c>
      <c r="D89" s="6">
        <v>16</v>
      </c>
      <c r="E89" s="6">
        <f t="shared" si="35"/>
        <v>31</v>
      </c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>
        <v>16</v>
      </c>
      <c r="R89" s="6"/>
      <c r="S89" s="6"/>
      <c r="T89" s="6"/>
      <c r="U89" s="6"/>
      <c r="V89" s="6"/>
      <c r="W89" s="6"/>
      <c r="X89" s="6"/>
      <c r="Y89" s="6"/>
      <c r="Z89" s="6"/>
      <c r="AA89" s="6"/>
      <c r="AB89" s="6">
        <v>15</v>
      </c>
      <c r="AC89" s="6"/>
      <c r="AD89" s="6">
        <f>SUM(F89:AC89)</f>
        <v>31</v>
      </c>
      <c r="AE89" s="78"/>
      <c r="AF89" s="78"/>
      <c r="AG89" s="78"/>
    </row>
    <row r="90" spans="1:33" s="79" customFormat="1" x14ac:dyDescent="0.25">
      <c r="A90" s="14"/>
      <c r="B90" s="83"/>
      <c r="C90" s="12">
        <f t="shared" ref="C90:AD90" si="36">SUM(C86:C89)</f>
        <v>46</v>
      </c>
      <c r="D90" s="12">
        <f t="shared" si="36"/>
        <v>70</v>
      </c>
      <c r="E90" s="12">
        <f t="shared" si="36"/>
        <v>116</v>
      </c>
      <c r="F90" s="12">
        <f t="shared" si="36"/>
        <v>0</v>
      </c>
      <c r="G90" s="12">
        <f t="shared" si="36"/>
        <v>1</v>
      </c>
      <c r="H90" s="12">
        <f t="shared" si="36"/>
        <v>1</v>
      </c>
      <c r="I90" s="12">
        <f t="shared" si="36"/>
        <v>0</v>
      </c>
      <c r="J90" s="12">
        <f t="shared" si="36"/>
        <v>0</v>
      </c>
      <c r="K90" s="12">
        <f t="shared" si="36"/>
        <v>0</v>
      </c>
      <c r="L90" s="12">
        <f t="shared" si="36"/>
        <v>0</v>
      </c>
      <c r="M90" s="12">
        <f t="shared" si="36"/>
        <v>0</v>
      </c>
      <c r="N90" s="12">
        <f t="shared" si="36"/>
        <v>0</v>
      </c>
      <c r="O90" s="12">
        <f t="shared" si="36"/>
        <v>3</v>
      </c>
      <c r="P90" s="12">
        <f t="shared" si="36"/>
        <v>0</v>
      </c>
      <c r="Q90" s="12">
        <f t="shared" si="36"/>
        <v>17</v>
      </c>
      <c r="R90" s="12">
        <f t="shared" si="36"/>
        <v>0</v>
      </c>
      <c r="S90" s="12">
        <f t="shared" si="36"/>
        <v>0</v>
      </c>
      <c r="T90" s="12">
        <f t="shared" si="36"/>
        <v>0</v>
      </c>
      <c r="U90" s="12">
        <f t="shared" si="36"/>
        <v>0</v>
      </c>
      <c r="V90" s="12">
        <f t="shared" si="36"/>
        <v>0</v>
      </c>
      <c r="W90" s="12">
        <f t="shared" si="36"/>
        <v>0</v>
      </c>
      <c r="X90" s="12">
        <f t="shared" si="36"/>
        <v>0</v>
      </c>
      <c r="Y90" s="12">
        <f t="shared" si="36"/>
        <v>0</v>
      </c>
      <c r="Z90" s="12">
        <f t="shared" si="36"/>
        <v>0</v>
      </c>
      <c r="AA90" s="12">
        <f t="shared" si="36"/>
        <v>0</v>
      </c>
      <c r="AB90" s="12">
        <f t="shared" si="36"/>
        <v>94</v>
      </c>
      <c r="AC90" s="12">
        <f t="shared" si="36"/>
        <v>0</v>
      </c>
      <c r="AD90" s="65">
        <f t="shared" si="36"/>
        <v>116</v>
      </c>
    </row>
    <row r="91" spans="1:33" x14ac:dyDescent="0.25">
      <c r="B91"/>
      <c r="F91"/>
      <c r="G91"/>
      <c r="H91"/>
      <c r="I91"/>
      <c r="AD91"/>
      <c r="AE91" s="78"/>
      <c r="AF91" s="78"/>
      <c r="AG91" s="78"/>
    </row>
    <row r="92" spans="1:33" x14ac:dyDescent="0.25">
      <c r="A92" s="7" t="s">
        <v>103</v>
      </c>
      <c r="B92" s="8" t="s">
        <v>103</v>
      </c>
      <c r="C92" s="6">
        <v>14</v>
      </c>
      <c r="D92" s="6">
        <v>32</v>
      </c>
      <c r="E92" s="6">
        <f t="shared" ref="E92:E100" si="37">SUM(C92:D92)</f>
        <v>46</v>
      </c>
      <c r="F92" s="9"/>
      <c r="G92" s="9"/>
      <c r="H92" s="9"/>
      <c r="I92" s="9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>
        <v>46</v>
      </c>
      <c r="AC92" s="6"/>
      <c r="AD92" s="6">
        <f t="shared" ref="AD92:AD100" si="38">SUM(F92:AC92)</f>
        <v>46</v>
      </c>
      <c r="AE92" s="78"/>
      <c r="AF92" s="78"/>
      <c r="AG92" s="78"/>
    </row>
    <row r="93" spans="1:33" x14ac:dyDescent="0.25">
      <c r="A93" s="7" t="s">
        <v>103</v>
      </c>
      <c r="B93" s="8" t="s">
        <v>113</v>
      </c>
      <c r="C93" s="6">
        <v>13</v>
      </c>
      <c r="D93" s="6">
        <v>20</v>
      </c>
      <c r="E93" s="6">
        <f t="shared" si="37"/>
        <v>33</v>
      </c>
      <c r="F93" s="6"/>
      <c r="G93" s="9"/>
      <c r="H93" s="9"/>
      <c r="I93" s="9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>
        <v>33</v>
      </c>
      <c r="AC93" s="6"/>
      <c r="AD93" s="6">
        <f t="shared" si="38"/>
        <v>33</v>
      </c>
      <c r="AE93" s="78"/>
      <c r="AF93" s="78"/>
      <c r="AG93" s="78"/>
    </row>
    <row r="94" spans="1:33" x14ac:dyDescent="0.25">
      <c r="A94" s="7" t="s">
        <v>103</v>
      </c>
      <c r="B94" s="8" t="s">
        <v>104</v>
      </c>
      <c r="C94" s="6">
        <v>21</v>
      </c>
      <c r="D94" s="6">
        <v>13</v>
      </c>
      <c r="E94" s="6">
        <f t="shared" si="37"/>
        <v>34</v>
      </c>
      <c r="F94" s="6"/>
      <c r="G94" s="9"/>
      <c r="H94" s="9"/>
      <c r="I94" s="9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10">
        <v>34</v>
      </c>
      <c r="AC94" s="6"/>
      <c r="AD94" s="6">
        <f t="shared" si="38"/>
        <v>34</v>
      </c>
      <c r="AE94" s="78"/>
      <c r="AF94" s="78"/>
      <c r="AG94" s="78"/>
    </row>
    <row r="95" spans="1:33" x14ac:dyDescent="0.25">
      <c r="A95" s="7" t="s">
        <v>103</v>
      </c>
      <c r="B95" s="8" t="s">
        <v>117</v>
      </c>
      <c r="C95" s="6">
        <v>17</v>
      </c>
      <c r="D95" s="6">
        <v>14</v>
      </c>
      <c r="E95" s="6">
        <f t="shared" si="37"/>
        <v>31</v>
      </c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>
        <v>1</v>
      </c>
      <c r="AC95" s="6">
        <v>30</v>
      </c>
      <c r="AD95" s="6">
        <f t="shared" si="38"/>
        <v>31</v>
      </c>
      <c r="AE95" s="78"/>
      <c r="AF95" s="78"/>
      <c r="AG95" s="78"/>
    </row>
    <row r="96" spans="1:33" x14ac:dyDescent="0.25">
      <c r="A96" s="7" t="s">
        <v>103</v>
      </c>
      <c r="B96" s="8" t="s">
        <v>111</v>
      </c>
      <c r="C96" s="6">
        <v>22</v>
      </c>
      <c r="D96" s="6">
        <v>21</v>
      </c>
      <c r="E96" s="6">
        <f t="shared" si="37"/>
        <v>43</v>
      </c>
      <c r="F96" s="6"/>
      <c r="G96" s="9"/>
      <c r="H96" s="9"/>
      <c r="I96" s="9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>
        <v>43</v>
      </c>
      <c r="AC96" s="6"/>
      <c r="AD96" s="6">
        <f t="shared" si="38"/>
        <v>43</v>
      </c>
      <c r="AE96" s="78"/>
      <c r="AF96" s="78"/>
      <c r="AG96" s="78"/>
    </row>
    <row r="97" spans="1:33" x14ac:dyDescent="0.25">
      <c r="A97" s="7" t="s">
        <v>103</v>
      </c>
      <c r="B97" s="8" t="s">
        <v>114</v>
      </c>
      <c r="C97" s="6">
        <v>17</v>
      </c>
      <c r="D97" s="6">
        <v>12</v>
      </c>
      <c r="E97" s="6">
        <f t="shared" si="37"/>
        <v>29</v>
      </c>
      <c r="F97" s="6"/>
      <c r="G97" s="9"/>
      <c r="H97" s="9"/>
      <c r="I97" s="9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>
        <v>29</v>
      </c>
      <c r="AC97" s="6"/>
      <c r="AD97" s="6">
        <f t="shared" si="38"/>
        <v>29</v>
      </c>
      <c r="AE97" s="78"/>
      <c r="AF97" s="78"/>
      <c r="AG97" s="78"/>
    </row>
    <row r="98" spans="1:33" x14ac:dyDescent="0.25">
      <c r="A98" s="7" t="s">
        <v>103</v>
      </c>
      <c r="B98" s="8" t="s">
        <v>112</v>
      </c>
      <c r="C98" s="6">
        <v>22</v>
      </c>
      <c r="D98" s="6">
        <v>19</v>
      </c>
      <c r="E98" s="6">
        <f t="shared" si="37"/>
        <v>41</v>
      </c>
      <c r="F98" s="6"/>
      <c r="G98" s="9"/>
      <c r="H98" s="9"/>
      <c r="I98" s="9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>
        <v>41</v>
      </c>
      <c r="AC98" s="6"/>
      <c r="AD98" s="6">
        <f t="shared" si="38"/>
        <v>41</v>
      </c>
      <c r="AE98" s="78"/>
      <c r="AF98" s="78"/>
      <c r="AG98" s="78"/>
    </row>
    <row r="99" spans="1:33" x14ac:dyDescent="0.25">
      <c r="A99" s="7" t="s">
        <v>103</v>
      </c>
      <c r="B99" s="8" t="s">
        <v>108</v>
      </c>
      <c r="C99" s="6">
        <v>21</v>
      </c>
      <c r="D99" s="6">
        <v>18</v>
      </c>
      <c r="E99" s="6">
        <f t="shared" si="37"/>
        <v>39</v>
      </c>
      <c r="F99" s="6"/>
      <c r="G99" s="9"/>
      <c r="H99" s="9"/>
      <c r="I99" s="9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>
        <v>39</v>
      </c>
      <c r="AC99" s="6"/>
      <c r="AD99" s="6">
        <f t="shared" si="38"/>
        <v>39</v>
      </c>
      <c r="AE99" s="78"/>
      <c r="AF99" s="78"/>
      <c r="AG99" s="78"/>
    </row>
    <row r="100" spans="1:33" x14ac:dyDescent="0.25">
      <c r="A100" s="7" t="s">
        <v>103</v>
      </c>
      <c r="B100" s="8" t="s">
        <v>155</v>
      </c>
      <c r="C100" s="6">
        <v>23</v>
      </c>
      <c r="D100" s="6">
        <v>35</v>
      </c>
      <c r="E100" s="6">
        <f t="shared" si="37"/>
        <v>58</v>
      </c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>
        <v>58</v>
      </c>
      <c r="AC100" s="6"/>
      <c r="AD100" s="6">
        <f t="shared" si="38"/>
        <v>58</v>
      </c>
      <c r="AE100" s="78"/>
      <c r="AF100" s="78"/>
      <c r="AG100" s="78"/>
    </row>
    <row r="101" spans="1:33" s="79" customFormat="1" x14ac:dyDescent="0.25">
      <c r="A101" s="14"/>
      <c r="B101" s="83"/>
      <c r="C101" s="12">
        <f>SUM(C92:C100)</f>
        <v>170</v>
      </c>
      <c r="D101" s="12">
        <f t="shared" ref="D101:AC101" si="39">SUM(D92:D100)</f>
        <v>184</v>
      </c>
      <c r="E101" s="12">
        <f t="shared" si="39"/>
        <v>354</v>
      </c>
      <c r="F101" s="12">
        <f t="shared" si="39"/>
        <v>0</v>
      </c>
      <c r="G101" s="12">
        <f t="shared" si="39"/>
        <v>0</v>
      </c>
      <c r="H101" s="12">
        <f t="shared" si="39"/>
        <v>0</v>
      </c>
      <c r="I101" s="12">
        <f t="shared" si="39"/>
        <v>0</v>
      </c>
      <c r="J101" s="12">
        <f t="shared" si="39"/>
        <v>0</v>
      </c>
      <c r="K101" s="12">
        <f t="shared" si="39"/>
        <v>0</v>
      </c>
      <c r="L101" s="12">
        <f t="shared" si="39"/>
        <v>0</v>
      </c>
      <c r="M101" s="12">
        <f t="shared" si="39"/>
        <v>0</v>
      </c>
      <c r="N101" s="12">
        <f t="shared" si="39"/>
        <v>0</v>
      </c>
      <c r="O101" s="12">
        <f t="shared" si="39"/>
        <v>0</v>
      </c>
      <c r="P101" s="12">
        <f t="shared" si="39"/>
        <v>0</v>
      </c>
      <c r="Q101" s="12">
        <f t="shared" si="39"/>
        <v>0</v>
      </c>
      <c r="R101" s="12">
        <f t="shared" si="39"/>
        <v>0</v>
      </c>
      <c r="S101" s="12">
        <f t="shared" si="39"/>
        <v>0</v>
      </c>
      <c r="T101" s="12">
        <f t="shared" si="39"/>
        <v>0</v>
      </c>
      <c r="U101" s="12">
        <f t="shared" si="39"/>
        <v>0</v>
      </c>
      <c r="V101" s="12">
        <f t="shared" si="39"/>
        <v>0</v>
      </c>
      <c r="W101" s="12">
        <f t="shared" si="39"/>
        <v>0</v>
      </c>
      <c r="X101" s="12">
        <f t="shared" si="39"/>
        <v>0</v>
      </c>
      <c r="Y101" s="12">
        <f t="shared" si="39"/>
        <v>0</v>
      </c>
      <c r="Z101" s="12">
        <f t="shared" si="39"/>
        <v>0</v>
      </c>
      <c r="AA101" s="12">
        <f t="shared" si="39"/>
        <v>0</v>
      </c>
      <c r="AB101" s="12">
        <f t="shared" si="39"/>
        <v>324</v>
      </c>
      <c r="AC101" s="12">
        <f t="shared" si="39"/>
        <v>30</v>
      </c>
      <c r="AD101" s="65">
        <f>SUM(AD92:AD100)</f>
        <v>354</v>
      </c>
    </row>
    <row r="102" spans="1:33" x14ac:dyDescent="0.25">
      <c r="C102" s="1"/>
      <c r="D102" s="1"/>
      <c r="E102" s="1"/>
      <c r="F102" s="1"/>
      <c r="AE102" s="78"/>
      <c r="AF102" s="78"/>
      <c r="AG102" s="78"/>
    </row>
    <row r="103" spans="1:33" x14ac:dyDescent="0.25">
      <c r="C103" s="1"/>
      <c r="D103" s="1"/>
      <c r="E103" s="1"/>
      <c r="F103" s="1"/>
      <c r="AE103" s="78"/>
      <c r="AF103" s="78"/>
      <c r="AG103" s="78"/>
    </row>
    <row r="104" spans="1:33" ht="18.75" x14ac:dyDescent="0.3">
      <c r="A104" s="121" t="s">
        <v>130</v>
      </c>
      <c r="B104" s="121"/>
      <c r="C104" s="121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78"/>
      <c r="AF104" s="78"/>
      <c r="AG104" s="78"/>
    </row>
    <row r="105" spans="1:33" ht="15" customHeight="1" x14ac:dyDescent="0.25">
      <c r="A105" s="122" t="s">
        <v>27</v>
      </c>
      <c r="B105" s="122" t="s">
        <v>31</v>
      </c>
      <c r="C105" s="122" t="s">
        <v>28</v>
      </c>
      <c r="D105" s="122"/>
      <c r="E105" s="24"/>
      <c r="F105" s="123" t="s">
        <v>24</v>
      </c>
      <c r="G105" s="123"/>
      <c r="H105" s="123"/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4" t="s">
        <v>25</v>
      </c>
      <c r="AE105" s="78"/>
      <c r="AF105" s="78"/>
      <c r="AG105" s="78"/>
    </row>
    <row r="106" spans="1:33" ht="99.75" customHeight="1" x14ac:dyDescent="0.25">
      <c r="A106" s="122"/>
      <c r="B106" s="122"/>
      <c r="C106" s="4" t="s">
        <v>30</v>
      </c>
      <c r="D106" s="4" t="s">
        <v>29</v>
      </c>
      <c r="E106" s="25" t="s">
        <v>60</v>
      </c>
      <c r="F106" s="3" t="s">
        <v>0</v>
      </c>
      <c r="G106" s="3" t="s">
        <v>1</v>
      </c>
      <c r="H106" s="3" t="s">
        <v>2</v>
      </c>
      <c r="I106" s="3" t="s">
        <v>3</v>
      </c>
      <c r="J106" s="3" t="s">
        <v>4</v>
      </c>
      <c r="K106" s="3" t="s">
        <v>5</v>
      </c>
      <c r="L106" s="3" t="s">
        <v>6</v>
      </c>
      <c r="M106" s="3" t="s">
        <v>7</v>
      </c>
      <c r="N106" s="3" t="s">
        <v>8</v>
      </c>
      <c r="O106" s="3" t="s">
        <v>9</v>
      </c>
      <c r="P106" s="3" t="s">
        <v>10</v>
      </c>
      <c r="Q106" s="3" t="s">
        <v>11</v>
      </c>
      <c r="R106" s="3" t="s">
        <v>12</v>
      </c>
      <c r="S106" s="3" t="s">
        <v>13</v>
      </c>
      <c r="T106" s="3" t="s">
        <v>14</v>
      </c>
      <c r="U106" s="3" t="s">
        <v>15</v>
      </c>
      <c r="V106" s="3" t="s">
        <v>16</v>
      </c>
      <c r="W106" s="3" t="s">
        <v>17</v>
      </c>
      <c r="X106" s="3" t="s">
        <v>18</v>
      </c>
      <c r="Y106" s="3" t="s">
        <v>19</v>
      </c>
      <c r="Z106" s="3" t="s">
        <v>20</v>
      </c>
      <c r="AA106" s="3" t="s">
        <v>21</v>
      </c>
      <c r="AB106" s="3" t="s">
        <v>22</v>
      </c>
      <c r="AC106" s="3" t="s">
        <v>23</v>
      </c>
      <c r="AD106" s="125"/>
      <c r="AE106" s="78"/>
      <c r="AF106" s="78"/>
      <c r="AG106" s="78"/>
    </row>
    <row r="107" spans="1:33" x14ac:dyDescent="0.25">
      <c r="A107" s="7" t="s">
        <v>118</v>
      </c>
      <c r="B107" s="8" t="s">
        <v>118</v>
      </c>
      <c r="C107" s="6">
        <v>15</v>
      </c>
      <c r="D107" s="6">
        <v>29</v>
      </c>
      <c r="E107" s="6">
        <f t="shared" ref="E107:E112" si="40">SUM(C107:D107)</f>
        <v>44</v>
      </c>
      <c r="F107" s="6"/>
      <c r="G107" s="9"/>
      <c r="H107" s="9"/>
      <c r="I107" s="9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>
        <v>43</v>
      </c>
      <c r="AC107" s="6">
        <v>1</v>
      </c>
      <c r="AD107" s="6">
        <f t="shared" ref="AD107:AD112" si="41">SUM(F107:AC107)</f>
        <v>44</v>
      </c>
      <c r="AE107" s="78"/>
      <c r="AF107" s="78"/>
      <c r="AG107" s="78"/>
    </row>
    <row r="108" spans="1:33" x14ac:dyDescent="0.25">
      <c r="A108" s="7" t="s">
        <v>118</v>
      </c>
      <c r="B108" s="8" t="s">
        <v>124</v>
      </c>
      <c r="C108" s="6">
        <v>17</v>
      </c>
      <c r="D108" s="6">
        <v>27</v>
      </c>
      <c r="E108" s="6">
        <f t="shared" si="40"/>
        <v>44</v>
      </c>
      <c r="F108" s="6"/>
      <c r="G108" s="9"/>
      <c r="H108" s="9"/>
      <c r="I108" s="9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10">
        <v>44</v>
      </c>
      <c r="AC108" s="6"/>
      <c r="AD108" s="6">
        <f t="shared" si="41"/>
        <v>44</v>
      </c>
      <c r="AE108" s="78"/>
      <c r="AF108" s="78"/>
      <c r="AG108" s="78"/>
    </row>
    <row r="109" spans="1:33" x14ac:dyDescent="0.25">
      <c r="A109" s="7" t="s">
        <v>118</v>
      </c>
      <c r="B109" s="8" t="s">
        <v>123</v>
      </c>
      <c r="C109" s="6">
        <v>20</v>
      </c>
      <c r="D109" s="6">
        <v>16</v>
      </c>
      <c r="E109" s="6">
        <f t="shared" si="40"/>
        <v>36</v>
      </c>
      <c r="F109" s="6"/>
      <c r="G109" s="9"/>
      <c r="H109" s="9"/>
      <c r="I109" s="9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10">
        <v>32</v>
      </c>
      <c r="AC109" s="6">
        <v>4</v>
      </c>
      <c r="AD109" s="6">
        <f t="shared" si="41"/>
        <v>36</v>
      </c>
      <c r="AE109" s="78"/>
      <c r="AF109" s="78"/>
      <c r="AG109" s="78"/>
    </row>
    <row r="110" spans="1:33" x14ac:dyDescent="0.25">
      <c r="A110" s="7" t="s">
        <v>118</v>
      </c>
      <c r="B110" s="8" t="s">
        <v>127</v>
      </c>
      <c r="C110" s="6">
        <v>17</v>
      </c>
      <c r="D110" s="6">
        <v>27</v>
      </c>
      <c r="E110" s="6">
        <f t="shared" si="40"/>
        <v>44</v>
      </c>
      <c r="F110" s="6"/>
      <c r="G110" s="9"/>
      <c r="H110" s="9"/>
      <c r="I110" s="9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10"/>
      <c r="AC110" s="6">
        <v>44</v>
      </c>
      <c r="AD110" s="6">
        <f t="shared" si="41"/>
        <v>44</v>
      </c>
      <c r="AE110" s="78"/>
      <c r="AF110" s="78"/>
      <c r="AG110" s="78"/>
    </row>
    <row r="111" spans="1:33" x14ac:dyDescent="0.25">
      <c r="A111" s="7" t="s">
        <v>118</v>
      </c>
      <c r="B111" s="8" t="s">
        <v>122</v>
      </c>
      <c r="C111" s="6">
        <v>22</v>
      </c>
      <c r="D111" s="6">
        <v>26</v>
      </c>
      <c r="E111" s="6">
        <f t="shared" si="40"/>
        <v>48</v>
      </c>
      <c r="F111" s="6"/>
      <c r="G111" s="9"/>
      <c r="H111" s="9"/>
      <c r="I111" s="9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>
        <v>48</v>
      </c>
      <c r="AD111" s="6">
        <f t="shared" si="41"/>
        <v>48</v>
      </c>
      <c r="AE111" s="78"/>
      <c r="AF111" s="78"/>
      <c r="AG111" s="78"/>
    </row>
    <row r="112" spans="1:33" x14ac:dyDescent="0.25">
      <c r="A112" s="7" t="s">
        <v>118</v>
      </c>
      <c r="B112" s="8" t="s">
        <v>119</v>
      </c>
      <c r="C112" s="6">
        <v>17</v>
      </c>
      <c r="D112" s="6">
        <v>21</v>
      </c>
      <c r="E112" s="6">
        <f t="shared" si="40"/>
        <v>38</v>
      </c>
      <c r="F112" s="6"/>
      <c r="G112" s="9"/>
      <c r="H112" s="9"/>
      <c r="I112" s="9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>
        <v>38</v>
      </c>
      <c r="AD112" s="6">
        <f t="shared" si="41"/>
        <v>38</v>
      </c>
      <c r="AE112" s="78"/>
      <c r="AF112" s="78"/>
      <c r="AG112" s="78"/>
    </row>
    <row r="113" spans="1:33" x14ac:dyDescent="0.25">
      <c r="A113" s="16"/>
      <c r="B113" s="17"/>
      <c r="C113" s="12">
        <f>SUM(C107:C112)</f>
        <v>108</v>
      </c>
      <c r="D113" s="12">
        <f t="shared" ref="D113:AC113" si="42">SUM(D107:D112)</f>
        <v>146</v>
      </c>
      <c r="E113" s="12">
        <f t="shared" si="42"/>
        <v>254</v>
      </c>
      <c r="F113" s="12">
        <f t="shared" si="42"/>
        <v>0</v>
      </c>
      <c r="G113" s="12">
        <f t="shared" si="42"/>
        <v>0</v>
      </c>
      <c r="H113" s="12">
        <f t="shared" si="42"/>
        <v>0</v>
      </c>
      <c r="I113" s="12">
        <f t="shared" si="42"/>
        <v>0</v>
      </c>
      <c r="J113" s="12">
        <f t="shared" si="42"/>
        <v>0</v>
      </c>
      <c r="K113" s="12">
        <f t="shared" si="42"/>
        <v>0</v>
      </c>
      <c r="L113" s="12">
        <f t="shared" si="42"/>
        <v>0</v>
      </c>
      <c r="M113" s="12">
        <f t="shared" si="42"/>
        <v>0</v>
      </c>
      <c r="N113" s="12">
        <f t="shared" si="42"/>
        <v>0</v>
      </c>
      <c r="O113" s="12">
        <f t="shared" si="42"/>
        <v>0</v>
      </c>
      <c r="P113" s="12">
        <f t="shared" si="42"/>
        <v>0</v>
      </c>
      <c r="Q113" s="12">
        <f t="shared" si="42"/>
        <v>0</v>
      </c>
      <c r="R113" s="12">
        <f t="shared" si="42"/>
        <v>0</v>
      </c>
      <c r="S113" s="12">
        <f t="shared" si="42"/>
        <v>0</v>
      </c>
      <c r="T113" s="12">
        <f t="shared" si="42"/>
        <v>0</v>
      </c>
      <c r="U113" s="12">
        <f t="shared" si="42"/>
        <v>0</v>
      </c>
      <c r="V113" s="12">
        <f t="shared" si="42"/>
        <v>0</v>
      </c>
      <c r="W113" s="12">
        <f t="shared" si="42"/>
        <v>0</v>
      </c>
      <c r="X113" s="12">
        <f t="shared" si="42"/>
        <v>0</v>
      </c>
      <c r="Y113" s="12">
        <f t="shared" si="42"/>
        <v>0</v>
      </c>
      <c r="Z113" s="12">
        <f t="shared" si="42"/>
        <v>0</v>
      </c>
      <c r="AA113" s="12">
        <f t="shared" si="42"/>
        <v>0</v>
      </c>
      <c r="AB113" s="12">
        <f t="shared" si="42"/>
        <v>119</v>
      </c>
      <c r="AC113" s="12">
        <f t="shared" si="42"/>
        <v>135</v>
      </c>
      <c r="AD113" s="65">
        <f>SUM(AD107:AD112)</f>
        <v>254</v>
      </c>
      <c r="AE113" s="78"/>
      <c r="AF113" s="78"/>
      <c r="AG113" s="78"/>
    </row>
    <row r="114" spans="1:33" x14ac:dyDescent="0.25">
      <c r="B114"/>
      <c r="F114"/>
      <c r="G114"/>
      <c r="H114"/>
      <c r="I114"/>
      <c r="AD114"/>
      <c r="AE114" s="78"/>
      <c r="AF114" s="78"/>
      <c r="AG114" s="78"/>
    </row>
    <row r="115" spans="1:33" x14ac:dyDescent="0.25">
      <c r="B115"/>
      <c r="F115"/>
      <c r="G115"/>
      <c r="H115"/>
      <c r="I115"/>
      <c r="AD115"/>
      <c r="AE115" s="78"/>
      <c r="AF115" s="78"/>
      <c r="AG115" s="78"/>
    </row>
    <row r="116" spans="1:33" x14ac:dyDescent="0.25">
      <c r="A116" s="7" t="s">
        <v>115</v>
      </c>
      <c r="B116" s="8" t="s">
        <v>129</v>
      </c>
      <c r="C116" s="6">
        <v>18</v>
      </c>
      <c r="D116" s="6">
        <v>31</v>
      </c>
      <c r="E116" s="6">
        <f t="shared" ref="E116:E117" si="43">SUM(C116:D116)</f>
        <v>49</v>
      </c>
      <c r="F116" s="9"/>
      <c r="G116" s="9"/>
      <c r="H116" s="9"/>
      <c r="I116" s="9"/>
      <c r="J116" s="9"/>
      <c r="K116" s="9"/>
      <c r="L116" s="9"/>
      <c r="M116" s="9"/>
      <c r="N116" s="9"/>
      <c r="O116" s="9">
        <v>48</v>
      </c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>
        <v>1</v>
      </c>
      <c r="AC116" s="9"/>
      <c r="AD116" s="6">
        <f>SUM(F116:AC116)</f>
        <v>49</v>
      </c>
      <c r="AE116" s="78"/>
      <c r="AF116" s="78"/>
      <c r="AG116" s="78"/>
    </row>
    <row r="117" spans="1:33" x14ac:dyDescent="0.25">
      <c r="A117" s="7" t="s">
        <v>115</v>
      </c>
      <c r="B117" s="8" t="s">
        <v>116</v>
      </c>
      <c r="C117" s="6">
        <v>22</v>
      </c>
      <c r="D117" s="6">
        <v>7</v>
      </c>
      <c r="E117" s="6">
        <f t="shared" si="43"/>
        <v>29</v>
      </c>
      <c r="F117" s="6"/>
      <c r="G117" s="9"/>
      <c r="H117" s="9"/>
      <c r="I117" s="9"/>
      <c r="J117" s="6"/>
      <c r="K117" s="6"/>
      <c r="L117" s="6"/>
      <c r="M117" s="6"/>
      <c r="N117" s="6"/>
      <c r="O117" s="6"/>
      <c r="P117" s="6"/>
      <c r="Q117" s="6">
        <v>13</v>
      </c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>
        <v>16</v>
      </c>
      <c r="AC117" s="6"/>
      <c r="AD117" s="6">
        <f>SUM(F117:AC117)</f>
        <v>29</v>
      </c>
      <c r="AE117" s="78"/>
      <c r="AF117" s="78"/>
      <c r="AG117" s="78"/>
    </row>
    <row r="118" spans="1:33" x14ac:dyDescent="0.25">
      <c r="A118" s="16"/>
      <c r="B118" s="17"/>
      <c r="C118" s="12">
        <f>SUM(C116:C117)</f>
        <v>40</v>
      </c>
      <c r="D118" s="12">
        <f t="shared" ref="D118:AC118" si="44">SUM(D116:D117)</f>
        <v>38</v>
      </c>
      <c r="E118" s="12">
        <f t="shared" si="44"/>
        <v>78</v>
      </c>
      <c r="F118" s="12">
        <f t="shared" si="44"/>
        <v>0</v>
      </c>
      <c r="G118" s="12">
        <f t="shared" si="44"/>
        <v>0</v>
      </c>
      <c r="H118" s="12">
        <f t="shared" si="44"/>
        <v>0</v>
      </c>
      <c r="I118" s="12">
        <f t="shared" si="44"/>
        <v>0</v>
      </c>
      <c r="J118" s="12">
        <f t="shared" si="44"/>
        <v>0</v>
      </c>
      <c r="K118" s="12">
        <f t="shared" si="44"/>
        <v>0</v>
      </c>
      <c r="L118" s="12">
        <f t="shared" si="44"/>
        <v>0</v>
      </c>
      <c r="M118" s="12">
        <f t="shared" si="44"/>
        <v>0</v>
      </c>
      <c r="N118" s="12">
        <f t="shared" si="44"/>
        <v>0</v>
      </c>
      <c r="O118" s="12">
        <f t="shared" si="44"/>
        <v>48</v>
      </c>
      <c r="P118" s="12">
        <f t="shared" si="44"/>
        <v>0</v>
      </c>
      <c r="Q118" s="12">
        <f t="shared" si="44"/>
        <v>13</v>
      </c>
      <c r="R118" s="12">
        <f t="shared" si="44"/>
        <v>0</v>
      </c>
      <c r="S118" s="12">
        <f t="shared" si="44"/>
        <v>0</v>
      </c>
      <c r="T118" s="12">
        <f t="shared" si="44"/>
        <v>0</v>
      </c>
      <c r="U118" s="12">
        <f t="shared" si="44"/>
        <v>0</v>
      </c>
      <c r="V118" s="12">
        <f t="shared" si="44"/>
        <v>0</v>
      </c>
      <c r="W118" s="12">
        <f t="shared" si="44"/>
        <v>0</v>
      </c>
      <c r="X118" s="12">
        <f t="shared" si="44"/>
        <v>0</v>
      </c>
      <c r="Y118" s="12">
        <f t="shared" si="44"/>
        <v>0</v>
      </c>
      <c r="Z118" s="12">
        <f t="shared" si="44"/>
        <v>0</v>
      </c>
      <c r="AA118" s="12">
        <f t="shared" si="44"/>
        <v>0</v>
      </c>
      <c r="AB118" s="12">
        <f t="shared" si="44"/>
        <v>17</v>
      </c>
      <c r="AC118" s="12">
        <f t="shared" si="44"/>
        <v>0</v>
      </c>
      <c r="AD118" s="65">
        <f>SUM(AD116:AD117)</f>
        <v>78</v>
      </c>
      <c r="AE118" s="78"/>
      <c r="AF118" s="78"/>
      <c r="AG118" s="78"/>
    </row>
    <row r="119" spans="1:33" x14ac:dyDescent="0.25">
      <c r="B119"/>
      <c r="F119"/>
      <c r="G119"/>
      <c r="H119"/>
      <c r="I119"/>
      <c r="AD119"/>
      <c r="AE119" s="78"/>
      <c r="AF119" s="78"/>
      <c r="AG119" s="78"/>
    </row>
    <row r="120" spans="1:33" x14ac:dyDescent="0.25">
      <c r="A120" s="7" t="s">
        <v>120</v>
      </c>
      <c r="B120" s="8" t="s">
        <v>121</v>
      </c>
      <c r="C120" s="6">
        <v>26</v>
      </c>
      <c r="D120" s="6">
        <v>26</v>
      </c>
      <c r="E120" s="6">
        <f t="shared" ref="E120:E123" si="45">SUM(C120:D120)</f>
        <v>52</v>
      </c>
      <c r="F120" s="6"/>
      <c r="G120" s="9"/>
      <c r="H120" s="9"/>
      <c r="I120" s="9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>
        <v>52</v>
      </c>
      <c r="AC120" s="6"/>
      <c r="AD120" s="6">
        <f>SUM(F120:AC120)</f>
        <v>52</v>
      </c>
      <c r="AE120" s="78"/>
      <c r="AF120" s="78"/>
      <c r="AG120" s="78"/>
    </row>
    <row r="121" spans="1:33" x14ac:dyDescent="0.25">
      <c r="A121" s="7" t="s">
        <v>120</v>
      </c>
      <c r="B121" s="8" t="s">
        <v>128</v>
      </c>
      <c r="C121" s="6">
        <v>8</v>
      </c>
      <c r="D121" s="6">
        <v>9</v>
      </c>
      <c r="E121" s="6">
        <f t="shared" si="45"/>
        <v>17</v>
      </c>
      <c r="F121" s="6"/>
      <c r="G121" s="9"/>
      <c r="H121" s="9"/>
      <c r="I121" s="9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>
        <v>17</v>
      </c>
      <c r="AC121" s="6"/>
      <c r="AD121" s="6">
        <f>SUM(F121:AC121)</f>
        <v>17</v>
      </c>
      <c r="AE121" s="78"/>
      <c r="AF121" s="78"/>
      <c r="AG121" s="78"/>
    </row>
    <row r="122" spans="1:33" x14ac:dyDescent="0.25">
      <c r="A122" s="7" t="s">
        <v>120</v>
      </c>
      <c r="B122" s="8" t="s">
        <v>126</v>
      </c>
      <c r="C122" s="6">
        <v>8</v>
      </c>
      <c r="D122" s="6">
        <v>25</v>
      </c>
      <c r="E122" s="6">
        <f t="shared" si="45"/>
        <v>33</v>
      </c>
      <c r="F122" s="6"/>
      <c r="G122" s="9"/>
      <c r="H122" s="9"/>
      <c r="I122" s="9"/>
      <c r="J122" s="6"/>
      <c r="K122" s="6"/>
      <c r="L122" s="6"/>
      <c r="M122" s="6"/>
      <c r="N122" s="6"/>
      <c r="O122" s="6"/>
      <c r="P122" s="6">
        <v>2</v>
      </c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>
        <v>31</v>
      </c>
      <c r="AC122" s="6"/>
      <c r="AD122" s="6">
        <f>SUM(F122:AC122)</f>
        <v>33</v>
      </c>
      <c r="AE122" s="78"/>
      <c r="AF122" s="78"/>
      <c r="AG122" s="78"/>
    </row>
    <row r="123" spans="1:33" x14ac:dyDescent="0.25">
      <c r="A123" s="7" t="s">
        <v>120</v>
      </c>
      <c r="B123" s="8" t="s">
        <v>125</v>
      </c>
      <c r="C123" s="6">
        <v>17</v>
      </c>
      <c r="D123" s="6">
        <v>21</v>
      </c>
      <c r="E123" s="6">
        <f t="shared" si="45"/>
        <v>38</v>
      </c>
      <c r="F123" s="6"/>
      <c r="G123" s="9"/>
      <c r="H123" s="9"/>
      <c r="I123" s="9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>
        <v>38</v>
      </c>
      <c r="AC123" s="6"/>
      <c r="AD123" s="6">
        <f>SUM(F123:AC123)</f>
        <v>38</v>
      </c>
      <c r="AE123" s="78"/>
      <c r="AF123" s="78"/>
      <c r="AG123" s="78"/>
    </row>
    <row r="124" spans="1:33" x14ac:dyDescent="0.25">
      <c r="A124" s="16"/>
      <c r="B124" s="17"/>
      <c r="C124" s="12">
        <f>SUM(C120:C123)</f>
        <v>59</v>
      </c>
      <c r="D124" s="12">
        <f t="shared" ref="D124:AC124" si="46">SUM(D120:D123)</f>
        <v>81</v>
      </c>
      <c r="E124" s="12">
        <f t="shared" si="46"/>
        <v>140</v>
      </c>
      <c r="F124" s="12">
        <f t="shared" si="46"/>
        <v>0</v>
      </c>
      <c r="G124" s="12">
        <f t="shared" si="46"/>
        <v>0</v>
      </c>
      <c r="H124" s="12">
        <f t="shared" si="46"/>
        <v>0</v>
      </c>
      <c r="I124" s="12">
        <f t="shared" si="46"/>
        <v>0</v>
      </c>
      <c r="J124" s="12">
        <f t="shared" si="46"/>
        <v>0</v>
      </c>
      <c r="K124" s="12">
        <f t="shared" si="46"/>
        <v>0</v>
      </c>
      <c r="L124" s="12">
        <f t="shared" si="46"/>
        <v>0</v>
      </c>
      <c r="M124" s="12">
        <f t="shared" si="46"/>
        <v>0</v>
      </c>
      <c r="N124" s="12">
        <f t="shared" si="46"/>
        <v>0</v>
      </c>
      <c r="O124" s="12">
        <f t="shared" si="46"/>
        <v>0</v>
      </c>
      <c r="P124" s="12">
        <f t="shared" si="46"/>
        <v>2</v>
      </c>
      <c r="Q124" s="12">
        <f t="shared" si="46"/>
        <v>0</v>
      </c>
      <c r="R124" s="12">
        <f t="shared" si="46"/>
        <v>0</v>
      </c>
      <c r="S124" s="12">
        <f t="shared" si="46"/>
        <v>0</v>
      </c>
      <c r="T124" s="12">
        <f t="shared" si="46"/>
        <v>0</v>
      </c>
      <c r="U124" s="12">
        <f t="shared" si="46"/>
        <v>0</v>
      </c>
      <c r="V124" s="12">
        <f t="shared" si="46"/>
        <v>0</v>
      </c>
      <c r="W124" s="12">
        <f t="shared" si="46"/>
        <v>0</v>
      </c>
      <c r="X124" s="12">
        <f t="shared" si="46"/>
        <v>0</v>
      </c>
      <c r="Y124" s="12">
        <f t="shared" si="46"/>
        <v>0</v>
      </c>
      <c r="Z124" s="12">
        <f t="shared" si="46"/>
        <v>0</v>
      </c>
      <c r="AA124" s="12">
        <f t="shared" si="46"/>
        <v>0</v>
      </c>
      <c r="AB124" s="12">
        <f t="shared" si="46"/>
        <v>138</v>
      </c>
      <c r="AC124" s="12">
        <f t="shared" si="46"/>
        <v>0</v>
      </c>
      <c r="AD124" s="65">
        <f>SUM(AD120:AD123)</f>
        <v>140</v>
      </c>
      <c r="AE124" s="78"/>
      <c r="AF124" s="78"/>
      <c r="AG124" s="78"/>
    </row>
    <row r="125" spans="1:33" x14ac:dyDescent="0.25">
      <c r="C125" s="1"/>
      <c r="D125" s="1"/>
      <c r="E125" s="1"/>
      <c r="F125" s="1"/>
      <c r="AE125" s="78"/>
      <c r="AF125" s="78"/>
      <c r="AG125" s="78"/>
    </row>
    <row r="126" spans="1:33" x14ac:dyDescent="0.25">
      <c r="C126" s="1"/>
      <c r="D126" s="1"/>
      <c r="E126" s="1"/>
      <c r="F126" s="1"/>
      <c r="AE126" s="78"/>
      <c r="AF126" s="78"/>
      <c r="AG126" s="78"/>
    </row>
    <row r="127" spans="1:33" s="80" customFormat="1" ht="18.75" x14ac:dyDescent="0.3">
      <c r="A127" s="121" t="s">
        <v>59</v>
      </c>
      <c r="B127" s="121"/>
      <c r="C127" s="121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</row>
    <row r="128" spans="1:33" s="80" customFormat="1" x14ac:dyDescent="0.25">
      <c r="A128" s="122" t="s">
        <v>27</v>
      </c>
      <c r="B128" s="122" t="s">
        <v>31</v>
      </c>
      <c r="C128" s="122" t="s">
        <v>28</v>
      </c>
      <c r="D128" s="122"/>
      <c r="E128" s="24"/>
      <c r="F128" s="123" t="s">
        <v>24</v>
      </c>
      <c r="G128" s="123"/>
      <c r="H128" s="123"/>
      <c r="I128" s="123"/>
      <c r="J128" s="123"/>
      <c r="K128" s="123"/>
      <c r="L128" s="123"/>
      <c r="M128" s="123"/>
      <c r="N128" s="123"/>
      <c r="O128" s="123"/>
      <c r="P128" s="123"/>
      <c r="Q128" s="123"/>
      <c r="R128" s="123"/>
      <c r="S128" s="123"/>
      <c r="T128" s="123"/>
      <c r="U128" s="123"/>
      <c r="V128" s="123"/>
      <c r="W128" s="123"/>
      <c r="X128" s="123"/>
      <c r="Y128" s="123"/>
      <c r="Z128" s="123"/>
      <c r="AA128" s="123"/>
      <c r="AB128" s="123"/>
      <c r="AC128" s="123"/>
      <c r="AD128" s="124" t="s">
        <v>25</v>
      </c>
    </row>
    <row r="129" spans="1:30" s="80" customFormat="1" ht="111.75" customHeight="1" x14ac:dyDescent="0.25">
      <c r="A129" s="122"/>
      <c r="B129" s="122"/>
      <c r="C129" s="4" t="s">
        <v>30</v>
      </c>
      <c r="D129" s="4" t="s">
        <v>29</v>
      </c>
      <c r="E129" s="25" t="s">
        <v>60</v>
      </c>
      <c r="F129" s="3" t="s">
        <v>0</v>
      </c>
      <c r="G129" s="3" t="s">
        <v>1</v>
      </c>
      <c r="H129" s="3" t="s">
        <v>2</v>
      </c>
      <c r="I129" s="3" t="s">
        <v>3</v>
      </c>
      <c r="J129" s="3" t="s">
        <v>4</v>
      </c>
      <c r="K129" s="3" t="s">
        <v>5</v>
      </c>
      <c r="L129" s="3" t="s">
        <v>6</v>
      </c>
      <c r="M129" s="3" t="s">
        <v>7</v>
      </c>
      <c r="N129" s="3" t="s">
        <v>8</v>
      </c>
      <c r="O129" s="3" t="s">
        <v>9</v>
      </c>
      <c r="P129" s="3" t="s">
        <v>10</v>
      </c>
      <c r="Q129" s="3" t="s">
        <v>11</v>
      </c>
      <c r="R129" s="3" t="s">
        <v>12</v>
      </c>
      <c r="S129" s="3" t="s">
        <v>13</v>
      </c>
      <c r="T129" s="3" t="s">
        <v>14</v>
      </c>
      <c r="U129" s="3" t="s">
        <v>15</v>
      </c>
      <c r="V129" s="3" t="s">
        <v>16</v>
      </c>
      <c r="W129" s="3" t="s">
        <v>17</v>
      </c>
      <c r="X129" s="3" t="s">
        <v>18</v>
      </c>
      <c r="Y129" s="3" t="s">
        <v>19</v>
      </c>
      <c r="Z129" s="3" t="s">
        <v>20</v>
      </c>
      <c r="AA129" s="3" t="s">
        <v>21</v>
      </c>
      <c r="AB129" s="3" t="s">
        <v>22</v>
      </c>
      <c r="AC129" s="3" t="s">
        <v>23</v>
      </c>
      <c r="AD129" s="125"/>
    </row>
    <row r="130" spans="1:30" s="80" customFormat="1" x14ac:dyDescent="0.25">
      <c r="A130" s="126" t="s">
        <v>78</v>
      </c>
      <c r="B130" s="8" t="s">
        <v>38</v>
      </c>
      <c r="C130" s="6">
        <v>14</v>
      </c>
      <c r="D130" s="6">
        <v>35</v>
      </c>
      <c r="E130" s="6">
        <f t="shared" ref="E130:E143" si="47">SUM(C130:D130)</f>
        <v>49</v>
      </c>
      <c r="F130" s="9"/>
      <c r="G130" s="9"/>
      <c r="H130" s="9"/>
      <c r="I130" s="9"/>
      <c r="J130" s="6"/>
      <c r="K130" s="6"/>
      <c r="L130" s="6"/>
      <c r="M130" s="6"/>
      <c r="N130" s="6"/>
      <c r="O130" s="6"/>
      <c r="P130" s="6">
        <v>2</v>
      </c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>
        <v>47</v>
      </c>
      <c r="AC130" s="6"/>
      <c r="AD130" s="6">
        <f>SUM(F130:AC130)</f>
        <v>49</v>
      </c>
    </row>
    <row r="131" spans="1:30" s="80" customFormat="1" x14ac:dyDescent="0.25">
      <c r="A131" s="127"/>
      <c r="B131" s="8" t="s">
        <v>36</v>
      </c>
      <c r="C131" s="6">
        <v>17</v>
      </c>
      <c r="D131" s="6">
        <v>36</v>
      </c>
      <c r="E131" s="6">
        <f t="shared" si="47"/>
        <v>53</v>
      </c>
      <c r="F131" s="6"/>
      <c r="G131" s="9"/>
      <c r="H131" s="9"/>
      <c r="I131" s="9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>
        <v>53</v>
      </c>
      <c r="AD131" s="6">
        <f t="shared" ref="AD131:AD143" si="48">SUM(F131:AC131)</f>
        <v>53</v>
      </c>
    </row>
    <row r="132" spans="1:30" s="80" customFormat="1" x14ac:dyDescent="0.25">
      <c r="A132" s="127"/>
      <c r="B132" s="8" t="s">
        <v>34</v>
      </c>
      <c r="C132" s="6">
        <v>11</v>
      </c>
      <c r="D132" s="6">
        <v>16</v>
      </c>
      <c r="E132" s="6">
        <f t="shared" si="47"/>
        <v>27</v>
      </c>
      <c r="F132" s="6"/>
      <c r="G132" s="9"/>
      <c r="H132" s="9"/>
      <c r="I132" s="9"/>
      <c r="J132" s="6"/>
      <c r="K132" s="6"/>
      <c r="L132" s="6"/>
      <c r="M132" s="6"/>
      <c r="N132" s="6"/>
      <c r="O132" s="6"/>
      <c r="P132" s="6">
        <v>1</v>
      </c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>
        <v>26</v>
      </c>
      <c r="AC132" s="6"/>
      <c r="AD132" s="6">
        <f t="shared" si="48"/>
        <v>27</v>
      </c>
    </row>
    <row r="133" spans="1:30" s="80" customFormat="1" x14ac:dyDescent="0.25">
      <c r="A133" s="127"/>
      <c r="B133" s="8" t="s">
        <v>41</v>
      </c>
      <c r="C133" s="6">
        <v>30</v>
      </c>
      <c r="D133" s="6">
        <v>12</v>
      </c>
      <c r="E133" s="6">
        <f t="shared" si="47"/>
        <v>42</v>
      </c>
      <c r="F133" s="6">
        <v>1</v>
      </c>
      <c r="G133" s="9"/>
      <c r="H133" s="9"/>
      <c r="I133" s="9"/>
      <c r="J133" s="6">
        <v>41</v>
      </c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>
        <f t="shared" si="48"/>
        <v>42</v>
      </c>
    </row>
    <row r="134" spans="1:30" s="80" customFormat="1" x14ac:dyDescent="0.25">
      <c r="A134" s="127"/>
      <c r="B134" s="8" t="s">
        <v>44</v>
      </c>
      <c r="C134" s="6">
        <v>19</v>
      </c>
      <c r="D134" s="6">
        <v>20</v>
      </c>
      <c r="E134" s="6">
        <f t="shared" si="47"/>
        <v>39</v>
      </c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>
        <v>16</v>
      </c>
      <c r="AC134" s="6">
        <v>23</v>
      </c>
      <c r="AD134" s="6">
        <f t="shared" si="48"/>
        <v>39</v>
      </c>
    </row>
    <row r="135" spans="1:30" s="80" customFormat="1" x14ac:dyDescent="0.25">
      <c r="A135" s="127"/>
      <c r="B135" s="8" t="s">
        <v>39</v>
      </c>
      <c r="C135" s="6">
        <v>9</v>
      </c>
      <c r="D135" s="6">
        <v>31</v>
      </c>
      <c r="E135" s="6">
        <f t="shared" si="47"/>
        <v>40</v>
      </c>
      <c r="F135" s="6"/>
      <c r="G135" s="9"/>
      <c r="H135" s="9"/>
      <c r="I135" s="9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10">
        <v>40</v>
      </c>
      <c r="AC135" s="6"/>
      <c r="AD135" s="6">
        <f t="shared" si="48"/>
        <v>40</v>
      </c>
    </row>
    <row r="136" spans="1:30" s="80" customFormat="1" x14ac:dyDescent="0.25">
      <c r="A136" s="127"/>
      <c r="B136" s="8" t="s">
        <v>33</v>
      </c>
      <c r="C136" s="6">
        <v>9</v>
      </c>
      <c r="D136" s="6">
        <v>16</v>
      </c>
      <c r="E136" s="6">
        <f t="shared" si="47"/>
        <v>25</v>
      </c>
      <c r="F136" s="6"/>
      <c r="G136" s="9"/>
      <c r="H136" s="9"/>
      <c r="I136" s="9"/>
      <c r="J136" s="6"/>
      <c r="K136" s="6"/>
      <c r="L136" s="6"/>
      <c r="M136" s="6"/>
      <c r="N136" s="6"/>
      <c r="O136" s="6"/>
      <c r="P136" s="6">
        <v>2</v>
      </c>
      <c r="Q136" s="6"/>
      <c r="R136" s="6"/>
      <c r="S136" s="6"/>
      <c r="T136" s="6"/>
      <c r="U136" s="6"/>
      <c r="V136" s="6">
        <v>1</v>
      </c>
      <c r="W136" s="6"/>
      <c r="X136" s="6"/>
      <c r="Y136" s="6"/>
      <c r="Z136" s="6"/>
      <c r="AA136" s="6"/>
      <c r="AB136" s="10"/>
      <c r="AC136" s="6">
        <v>22</v>
      </c>
      <c r="AD136" s="6">
        <f t="shared" si="48"/>
        <v>25</v>
      </c>
    </row>
    <row r="137" spans="1:30" s="80" customFormat="1" x14ac:dyDescent="0.25">
      <c r="A137" s="127"/>
      <c r="B137" s="8" t="s">
        <v>40</v>
      </c>
      <c r="C137" s="6">
        <v>12</v>
      </c>
      <c r="D137" s="6">
        <v>26</v>
      </c>
      <c r="E137" s="6">
        <f t="shared" si="47"/>
        <v>38</v>
      </c>
      <c r="F137" s="6">
        <v>1</v>
      </c>
      <c r="G137" s="9"/>
      <c r="H137" s="9"/>
      <c r="I137" s="9"/>
      <c r="J137" s="6"/>
      <c r="K137" s="6"/>
      <c r="L137" s="6"/>
      <c r="M137" s="6"/>
      <c r="N137" s="6"/>
      <c r="O137" s="6">
        <v>1</v>
      </c>
      <c r="P137" s="6">
        <v>1</v>
      </c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>
        <v>35</v>
      </c>
      <c r="AC137" s="6"/>
      <c r="AD137" s="6">
        <f t="shared" si="48"/>
        <v>38</v>
      </c>
    </row>
    <row r="138" spans="1:30" s="80" customFormat="1" x14ac:dyDescent="0.25">
      <c r="A138" s="127"/>
      <c r="B138" s="8" t="s">
        <v>42</v>
      </c>
      <c r="C138" s="6">
        <v>13</v>
      </c>
      <c r="D138" s="6">
        <v>14</v>
      </c>
      <c r="E138" s="6">
        <f t="shared" si="47"/>
        <v>27</v>
      </c>
      <c r="F138" s="6"/>
      <c r="G138" s="9"/>
      <c r="H138" s="9"/>
      <c r="I138" s="9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>
        <v>27</v>
      </c>
      <c r="AC138" s="6"/>
      <c r="AD138" s="6">
        <f t="shared" si="48"/>
        <v>27</v>
      </c>
    </row>
    <row r="139" spans="1:30" s="80" customFormat="1" x14ac:dyDescent="0.25">
      <c r="A139" s="127"/>
      <c r="B139" s="8" t="s">
        <v>35</v>
      </c>
      <c r="C139" s="6">
        <v>16</v>
      </c>
      <c r="D139" s="6">
        <v>27</v>
      </c>
      <c r="E139" s="6">
        <f t="shared" si="47"/>
        <v>43</v>
      </c>
      <c r="F139" s="6"/>
      <c r="G139" s="9"/>
      <c r="H139" s="9"/>
      <c r="I139" s="9"/>
      <c r="J139" s="6">
        <v>5</v>
      </c>
      <c r="K139" s="6"/>
      <c r="L139" s="6"/>
      <c r="M139" s="6"/>
      <c r="N139" s="6"/>
      <c r="O139" s="6"/>
      <c r="P139" s="6">
        <v>38</v>
      </c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>
        <f t="shared" si="48"/>
        <v>43</v>
      </c>
    </row>
    <row r="140" spans="1:30" s="80" customFormat="1" x14ac:dyDescent="0.25">
      <c r="A140" s="127"/>
      <c r="B140" s="8" t="s">
        <v>32</v>
      </c>
      <c r="C140" s="6">
        <v>13</v>
      </c>
      <c r="D140" s="6">
        <v>15</v>
      </c>
      <c r="E140" s="6">
        <f t="shared" si="47"/>
        <v>28</v>
      </c>
      <c r="F140" s="6"/>
      <c r="G140" s="9"/>
      <c r="H140" s="9"/>
      <c r="I140" s="9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>
        <v>28</v>
      </c>
      <c r="AC140" s="6"/>
      <c r="AD140" s="6">
        <f t="shared" si="48"/>
        <v>28</v>
      </c>
    </row>
    <row r="141" spans="1:30" s="80" customFormat="1" x14ac:dyDescent="0.25">
      <c r="A141" s="127"/>
      <c r="B141" s="8" t="s">
        <v>156</v>
      </c>
      <c r="C141" s="6">
        <v>10</v>
      </c>
      <c r="D141" s="6">
        <v>13</v>
      </c>
      <c r="E141" s="6">
        <f t="shared" si="47"/>
        <v>23</v>
      </c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>
        <v>1</v>
      </c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>
        <v>22</v>
      </c>
      <c r="AC141" s="6"/>
      <c r="AD141" s="6">
        <f t="shared" si="48"/>
        <v>23</v>
      </c>
    </row>
    <row r="142" spans="1:30" s="80" customFormat="1" x14ac:dyDescent="0.25">
      <c r="A142" s="127"/>
      <c r="B142" s="8" t="s">
        <v>157</v>
      </c>
      <c r="C142" s="6">
        <v>13</v>
      </c>
      <c r="D142" s="6">
        <v>15</v>
      </c>
      <c r="E142" s="6">
        <f t="shared" si="47"/>
        <v>28</v>
      </c>
      <c r="F142" s="6"/>
      <c r="G142" s="9"/>
      <c r="H142" s="9"/>
      <c r="I142" s="9"/>
      <c r="J142" s="6"/>
      <c r="K142" s="6"/>
      <c r="L142" s="6"/>
      <c r="M142" s="6"/>
      <c r="N142" s="6"/>
      <c r="O142" s="6">
        <v>1</v>
      </c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>
        <v>27</v>
      </c>
      <c r="AC142" s="6"/>
      <c r="AD142" s="6">
        <f t="shared" si="48"/>
        <v>28</v>
      </c>
    </row>
    <row r="143" spans="1:30" s="80" customFormat="1" x14ac:dyDescent="0.25">
      <c r="A143" s="128"/>
      <c r="B143" s="8" t="s">
        <v>79</v>
      </c>
      <c r="C143" s="6">
        <v>11</v>
      </c>
      <c r="D143" s="6">
        <v>10</v>
      </c>
      <c r="E143" s="6">
        <f t="shared" si="47"/>
        <v>21</v>
      </c>
      <c r="F143" s="6"/>
      <c r="G143" s="9"/>
      <c r="H143" s="9"/>
      <c r="I143" s="9"/>
      <c r="J143" s="6"/>
      <c r="K143" s="6"/>
      <c r="L143" s="6"/>
      <c r="M143" s="6"/>
      <c r="N143" s="6"/>
      <c r="O143" s="6">
        <v>2</v>
      </c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>
        <v>18</v>
      </c>
      <c r="AC143" s="6">
        <v>1</v>
      </c>
      <c r="AD143" s="6">
        <f t="shared" si="48"/>
        <v>21</v>
      </c>
    </row>
    <row r="144" spans="1:30" s="80" customFormat="1" x14ac:dyDescent="0.25">
      <c r="A144" s="129" t="s">
        <v>60</v>
      </c>
      <c r="B144" s="129"/>
      <c r="C144" s="12">
        <f>SUM(C130:C143)</f>
        <v>197</v>
      </c>
      <c r="D144" s="12">
        <f t="shared" ref="D144:AC144" si="49">SUM(D130:D143)</f>
        <v>286</v>
      </c>
      <c r="E144" s="12">
        <f t="shared" si="49"/>
        <v>483</v>
      </c>
      <c r="F144" s="12">
        <f t="shared" si="49"/>
        <v>2</v>
      </c>
      <c r="G144" s="12">
        <f t="shared" si="49"/>
        <v>0</v>
      </c>
      <c r="H144" s="12">
        <f t="shared" si="49"/>
        <v>0</v>
      </c>
      <c r="I144" s="12">
        <f t="shared" si="49"/>
        <v>0</v>
      </c>
      <c r="J144" s="12">
        <f t="shared" si="49"/>
        <v>46</v>
      </c>
      <c r="K144" s="12">
        <f t="shared" si="49"/>
        <v>0</v>
      </c>
      <c r="L144" s="12">
        <f t="shared" si="49"/>
        <v>0</v>
      </c>
      <c r="M144" s="12">
        <f t="shared" si="49"/>
        <v>0</v>
      </c>
      <c r="N144" s="12">
        <f t="shared" si="49"/>
        <v>0</v>
      </c>
      <c r="O144" s="12">
        <f t="shared" si="49"/>
        <v>4</v>
      </c>
      <c r="P144" s="12">
        <f t="shared" si="49"/>
        <v>45</v>
      </c>
      <c r="Q144" s="12">
        <f t="shared" si="49"/>
        <v>0</v>
      </c>
      <c r="R144" s="12">
        <f t="shared" si="49"/>
        <v>0</v>
      </c>
      <c r="S144" s="12">
        <f t="shared" si="49"/>
        <v>0</v>
      </c>
      <c r="T144" s="12">
        <f t="shared" si="49"/>
        <v>0</v>
      </c>
      <c r="U144" s="12">
        <f t="shared" si="49"/>
        <v>0</v>
      </c>
      <c r="V144" s="12">
        <f t="shared" si="49"/>
        <v>1</v>
      </c>
      <c r="W144" s="12">
        <f t="shared" si="49"/>
        <v>0</v>
      </c>
      <c r="X144" s="12">
        <f t="shared" si="49"/>
        <v>0</v>
      </c>
      <c r="Y144" s="12">
        <f t="shared" si="49"/>
        <v>0</v>
      </c>
      <c r="Z144" s="12">
        <f t="shared" si="49"/>
        <v>0</v>
      </c>
      <c r="AA144" s="12">
        <f t="shared" si="49"/>
        <v>0</v>
      </c>
      <c r="AB144" s="12">
        <f t="shared" si="49"/>
        <v>286</v>
      </c>
      <c r="AC144" s="12">
        <f t="shared" si="49"/>
        <v>99</v>
      </c>
      <c r="AD144" s="65">
        <f>SUM(AD130:AD143)</f>
        <v>483</v>
      </c>
    </row>
    <row r="145" spans="1:33" s="80" customFormat="1" ht="8.25" customHeight="1" x14ac:dyDescent="0.25">
      <c r="A145"/>
      <c r="B145" s="5"/>
      <c r="C145" s="1"/>
      <c r="D145" s="1"/>
      <c r="E145" s="1"/>
      <c r="F145" s="1"/>
      <c r="G145" s="2"/>
      <c r="H145" s="2"/>
      <c r="I145" s="2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 s="1"/>
    </row>
    <row r="146" spans="1:33" s="80" customFormat="1" hidden="1" x14ac:dyDescent="0.25">
      <c r="A146"/>
      <c r="B146" s="5"/>
      <c r="C146" s="1"/>
      <c r="D146" s="1"/>
      <c r="E146" s="1"/>
      <c r="F146" s="1"/>
      <c r="G146" s="2"/>
      <c r="H146" s="2"/>
      <c r="I146" s="2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 s="1"/>
      <c r="AE146" s="2"/>
      <c r="AF146" s="2"/>
      <c r="AG146" s="2"/>
    </row>
    <row r="147" spans="1:33" s="80" customFormat="1" hidden="1" x14ac:dyDescent="0.25">
      <c r="A147" s="18"/>
      <c r="B147" s="19"/>
      <c r="C147" s="20">
        <f>SUM(C144:C145)</f>
        <v>197</v>
      </c>
      <c r="D147" s="20">
        <f>SUM(D144:D145)</f>
        <v>286</v>
      </c>
      <c r="E147" s="20"/>
      <c r="F147" s="20">
        <f>SUM(F144:F145)</f>
        <v>2</v>
      </c>
      <c r="G147" s="20"/>
      <c r="H147" s="20"/>
      <c r="I147" s="20"/>
      <c r="J147" s="20"/>
      <c r="K147" s="20"/>
      <c r="L147" s="20"/>
      <c r="M147" s="20"/>
      <c r="N147" s="20"/>
      <c r="O147" s="20">
        <f>SUM(O144:O145)</f>
        <v>4</v>
      </c>
      <c r="P147" s="20">
        <f>SUM(P144:P145)</f>
        <v>45</v>
      </c>
      <c r="Q147" s="20">
        <f>SUM(Q144:Q145)</f>
        <v>0</v>
      </c>
      <c r="R147" s="20"/>
      <c r="S147" s="20"/>
      <c r="T147" s="20"/>
      <c r="U147" s="20"/>
      <c r="V147" s="20">
        <f>SUM(V144:V145)</f>
        <v>1</v>
      </c>
      <c r="W147" s="20"/>
      <c r="X147" s="20"/>
      <c r="Y147" s="20"/>
      <c r="Z147" s="20">
        <f>SUM(Z144:Z145)</f>
        <v>0</v>
      </c>
      <c r="AA147" s="20">
        <f>SUM(AA144:AA145)</f>
        <v>0</v>
      </c>
      <c r="AB147" s="20">
        <f>SUM(AB144:AB145)</f>
        <v>286</v>
      </c>
      <c r="AC147" s="20">
        <f>SUM(AC144:AC145)</f>
        <v>99</v>
      </c>
      <c r="AD147" s="22">
        <f>SUM(AD144:AD145)</f>
        <v>483</v>
      </c>
      <c r="AE147" s="21"/>
      <c r="AF147" s="21"/>
      <c r="AG147" s="21"/>
    </row>
    <row r="148" spans="1:33" s="80" customFormat="1" x14ac:dyDescent="0.25">
      <c r="A148"/>
      <c r="B148" s="5"/>
      <c r="C148" s="1"/>
      <c r="D148" s="1"/>
      <c r="E148" s="1"/>
      <c r="F148" s="1"/>
      <c r="G148" s="2"/>
      <c r="H148" s="2"/>
      <c r="I148" s="2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 s="1"/>
      <c r="AE148" s="2"/>
      <c r="AF148" s="2"/>
      <c r="AG148" s="2"/>
    </row>
    <row r="149" spans="1:33" s="80" customFormat="1" x14ac:dyDescent="0.25">
      <c r="A149"/>
      <c r="B149" s="5"/>
      <c r="C149" s="1"/>
      <c r="D149" s="1"/>
      <c r="E149" s="1"/>
      <c r="F149" s="1"/>
      <c r="G149" s="2"/>
      <c r="H149" s="2"/>
      <c r="I149" s="2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 s="1"/>
      <c r="AE149" s="2"/>
      <c r="AF149" s="2"/>
      <c r="AG149" s="2"/>
    </row>
    <row r="150" spans="1:33" s="80" customFormat="1" x14ac:dyDescent="0.25">
      <c r="A150"/>
      <c r="B150" s="5"/>
      <c r="C150" s="1"/>
      <c r="D150" s="1"/>
      <c r="E150" s="1"/>
      <c r="F150" s="1"/>
      <c r="G150" s="2"/>
      <c r="H150" s="2"/>
      <c r="I150" s="2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 s="1"/>
      <c r="AE150" s="2"/>
      <c r="AF150" s="2"/>
      <c r="AG150" s="2"/>
    </row>
    <row r="151" spans="1:33" s="80" customFormat="1" x14ac:dyDescent="0.25">
      <c r="A151"/>
      <c r="B151" s="5"/>
      <c r="C151" s="1"/>
      <c r="D151" s="1"/>
      <c r="E151" s="1"/>
      <c r="F151" s="1"/>
      <c r="G151" s="2"/>
      <c r="H151" s="2"/>
      <c r="I151" s="2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 s="1"/>
      <c r="AE151" s="2"/>
      <c r="AF151" s="2"/>
      <c r="AG151" s="2"/>
    </row>
    <row r="152" spans="1:33" s="80" customFormat="1" x14ac:dyDescent="0.25">
      <c r="A152"/>
      <c r="B152" s="5"/>
      <c r="C152" s="1"/>
      <c r="D152" s="1"/>
      <c r="E152" s="1"/>
      <c r="F152" s="1"/>
      <c r="G152" s="2"/>
      <c r="H152" s="2"/>
      <c r="I152" s="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 s="1"/>
      <c r="AE152" s="2"/>
      <c r="AF152" s="2"/>
      <c r="AG152" s="2"/>
    </row>
    <row r="153" spans="1:33" s="80" customFormat="1" x14ac:dyDescent="0.25">
      <c r="A153"/>
      <c r="B153" s="5"/>
      <c r="C153" s="1"/>
      <c r="D153" s="1"/>
      <c r="E153" s="1"/>
      <c r="F153" s="1"/>
      <c r="G153" s="2"/>
      <c r="H153" s="2"/>
      <c r="I153" s="2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 s="1"/>
      <c r="AE153" s="2"/>
      <c r="AF153" s="2"/>
      <c r="AG153" s="2"/>
    </row>
    <row r="154" spans="1:33" s="80" customFormat="1" x14ac:dyDescent="0.25">
      <c r="A154"/>
      <c r="B154" s="5"/>
      <c r="C154" s="1"/>
      <c r="D154" s="1"/>
      <c r="E154" s="1"/>
      <c r="F154" s="1"/>
      <c r="G154" s="2"/>
      <c r="H154" s="2"/>
      <c r="I154" s="2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 s="1"/>
      <c r="AE154" s="2"/>
      <c r="AF154" s="2"/>
      <c r="AG154" s="2"/>
    </row>
    <row r="155" spans="1:33" s="80" customFormat="1" x14ac:dyDescent="0.25">
      <c r="A155"/>
      <c r="B155" s="5"/>
      <c r="C155" s="1"/>
      <c r="D155" s="1"/>
      <c r="E155" s="1"/>
      <c r="F155" s="1"/>
      <c r="G155" s="2"/>
      <c r="H155" s="2"/>
      <c r="I155" s="2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 s="1"/>
      <c r="AE155" s="2"/>
      <c r="AF155" s="2"/>
      <c r="AG155" s="2"/>
    </row>
    <row r="156" spans="1:33" s="80" customFormat="1" x14ac:dyDescent="0.25">
      <c r="A156"/>
      <c r="B156" s="5"/>
      <c r="C156" s="1"/>
      <c r="D156" s="1"/>
      <c r="E156" s="1"/>
      <c r="F156" s="1"/>
      <c r="G156" s="2"/>
      <c r="H156" s="2"/>
      <c r="I156" s="2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 s="1"/>
      <c r="AE156" s="2"/>
      <c r="AF156" s="2"/>
      <c r="AG156" s="2"/>
    </row>
    <row r="157" spans="1:33" s="80" customFormat="1" x14ac:dyDescent="0.25">
      <c r="A157"/>
      <c r="B157" s="5"/>
      <c r="C157" s="1"/>
      <c r="D157" s="1"/>
      <c r="E157" s="1"/>
      <c r="F157" s="1"/>
      <c r="G157" s="2"/>
      <c r="H157" s="2"/>
      <c r="I157" s="2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 s="1"/>
      <c r="AE157" s="2"/>
      <c r="AF157" s="2"/>
      <c r="AG157" s="2"/>
    </row>
    <row r="158" spans="1:33" s="80" customFormat="1" x14ac:dyDescent="0.25">
      <c r="A158"/>
      <c r="B158" s="5"/>
      <c r="C158" s="1"/>
      <c r="D158" s="1"/>
      <c r="E158" s="1"/>
      <c r="F158" s="1"/>
      <c r="G158" s="2"/>
      <c r="H158" s="2"/>
      <c r="I158" s="2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 s="1"/>
      <c r="AE158" s="2"/>
      <c r="AF158" s="2"/>
      <c r="AG158" s="2"/>
    </row>
    <row r="159" spans="1:33" s="80" customFormat="1" x14ac:dyDescent="0.25">
      <c r="A159"/>
      <c r="B159" s="5"/>
      <c r="C159" s="1"/>
      <c r="D159" s="1"/>
      <c r="E159" s="1"/>
      <c r="F159" s="1"/>
      <c r="G159" s="2"/>
      <c r="H159" s="2"/>
      <c r="I159" s="2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 s="1"/>
      <c r="AE159" s="2"/>
      <c r="AF159" s="2"/>
      <c r="AG159" s="2"/>
    </row>
    <row r="160" spans="1:33" s="80" customFormat="1" x14ac:dyDescent="0.25">
      <c r="A160"/>
      <c r="B160" s="5"/>
      <c r="C160" s="1"/>
      <c r="D160" s="1"/>
      <c r="E160" s="1"/>
      <c r="F160" s="1"/>
      <c r="G160" s="2"/>
      <c r="H160" s="2"/>
      <c r="I160" s="2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 s="1"/>
      <c r="AE160" s="2"/>
      <c r="AF160" s="2"/>
      <c r="AG160" s="2"/>
    </row>
    <row r="161" spans="1:33" s="80" customFormat="1" x14ac:dyDescent="0.25">
      <c r="A161"/>
      <c r="B161" s="5"/>
      <c r="C161" s="1"/>
      <c r="D161" s="1"/>
      <c r="E161" s="1"/>
      <c r="F161" s="1"/>
      <c r="G161" s="2"/>
      <c r="H161" s="2"/>
      <c r="I161" s="2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 s="1"/>
      <c r="AE161" s="2"/>
      <c r="AF161" s="2"/>
      <c r="AG161" s="2"/>
    </row>
    <row r="162" spans="1:33" s="80" customFormat="1" x14ac:dyDescent="0.25">
      <c r="A162"/>
      <c r="B162" s="5"/>
      <c r="C162" s="1"/>
      <c r="D162" s="1"/>
      <c r="E162" s="1"/>
      <c r="F162" s="1"/>
      <c r="G162" s="2"/>
      <c r="H162" s="2"/>
      <c r="I162" s="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 s="1"/>
      <c r="AE162" s="2"/>
      <c r="AF162" s="2"/>
      <c r="AG162" s="2"/>
    </row>
    <row r="163" spans="1:33" s="80" customFormat="1" x14ac:dyDescent="0.25">
      <c r="A163"/>
      <c r="B163" s="5"/>
      <c r="C163" s="1"/>
      <c r="D163" s="1"/>
      <c r="E163" s="1"/>
      <c r="F163" s="1"/>
      <c r="G163" s="2"/>
      <c r="H163" s="2"/>
      <c r="I163" s="2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 s="1"/>
      <c r="AE163" s="2"/>
      <c r="AF163" s="2"/>
      <c r="AG163" s="2"/>
    </row>
    <row r="164" spans="1:33" s="80" customFormat="1" x14ac:dyDescent="0.25">
      <c r="A164"/>
      <c r="B164" s="5"/>
      <c r="C164" s="1"/>
      <c r="D164" s="1"/>
      <c r="E164" s="1"/>
      <c r="F164" s="1"/>
      <c r="G164" s="2"/>
      <c r="H164" s="2"/>
      <c r="I164" s="2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 s="1"/>
      <c r="AE164" s="2"/>
      <c r="AF164" s="2"/>
      <c r="AG164" s="2"/>
    </row>
    <row r="165" spans="1:33" s="80" customFormat="1" x14ac:dyDescent="0.25">
      <c r="A165"/>
      <c r="B165" s="5"/>
      <c r="C165" s="1"/>
      <c r="D165" s="1"/>
      <c r="E165" s="1"/>
      <c r="F165" s="1"/>
      <c r="G165" s="2"/>
      <c r="H165" s="2"/>
      <c r="I165" s="2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 s="1"/>
      <c r="AE165" s="2"/>
      <c r="AF165" s="2"/>
      <c r="AG165" s="2"/>
    </row>
    <row r="166" spans="1:33" s="80" customFormat="1" x14ac:dyDescent="0.25">
      <c r="A166"/>
      <c r="B166" s="5"/>
      <c r="C166" s="1"/>
      <c r="D166" s="1"/>
      <c r="E166" s="1"/>
      <c r="F166" s="1"/>
      <c r="G166" s="2"/>
      <c r="H166" s="2"/>
      <c r="I166" s="2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 s="1"/>
      <c r="AE166" s="2"/>
      <c r="AF166" s="2"/>
      <c r="AG166" s="2"/>
    </row>
    <row r="167" spans="1:33" s="80" customFormat="1" x14ac:dyDescent="0.25">
      <c r="A167"/>
      <c r="B167" s="5"/>
      <c r="C167" s="1"/>
      <c r="D167" s="1"/>
      <c r="E167" s="1"/>
      <c r="F167" s="1"/>
      <c r="G167" s="2"/>
      <c r="H167" s="2"/>
      <c r="I167" s="2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 s="1"/>
      <c r="AE167" s="2"/>
      <c r="AF167" s="2"/>
      <c r="AG167" s="2"/>
    </row>
    <row r="168" spans="1:33" s="80" customFormat="1" x14ac:dyDescent="0.25">
      <c r="A168"/>
      <c r="B168" s="5"/>
      <c r="C168" s="1"/>
      <c r="D168" s="1"/>
      <c r="E168" s="1"/>
      <c r="F168" s="1"/>
      <c r="G168" s="2"/>
      <c r="H168" s="2"/>
      <c r="I168" s="2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 s="1"/>
      <c r="AE168" s="2"/>
      <c r="AF168" s="2"/>
      <c r="AG168" s="2"/>
    </row>
    <row r="169" spans="1:33" s="80" customFormat="1" x14ac:dyDescent="0.25">
      <c r="A169"/>
      <c r="B169" s="5"/>
      <c r="C169" s="1"/>
      <c r="D169" s="1"/>
      <c r="E169" s="1"/>
      <c r="F169" s="1"/>
      <c r="G169" s="2"/>
      <c r="H169" s="2"/>
      <c r="I169" s="2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 s="1"/>
      <c r="AE169" s="2"/>
      <c r="AF169" s="2"/>
      <c r="AG169" s="2"/>
    </row>
    <row r="170" spans="1:33" s="80" customFormat="1" x14ac:dyDescent="0.25">
      <c r="A170"/>
      <c r="B170" s="5"/>
      <c r="C170" s="1"/>
      <c r="D170" s="1"/>
      <c r="E170" s="1"/>
      <c r="F170" s="1"/>
      <c r="G170" s="2"/>
      <c r="H170" s="2"/>
      <c r="I170" s="2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 s="1"/>
      <c r="AE170" s="2"/>
      <c r="AF170" s="2"/>
      <c r="AG170" s="2"/>
    </row>
    <row r="171" spans="1:33" s="80" customFormat="1" x14ac:dyDescent="0.25">
      <c r="A171"/>
      <c r="B171" s="5"/>
      <c r="C171" s="1"/>
      <c r="D171" s="1"/>
      <c r="E171" s="1"/>
      <c r="F171" s="1"/>
      <c r="G171" s="2"/>
      <c r="H171" s="2"/>
      <c r="I171" s="2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 s="1"/>
      <c r="AE171" s="2"/>
      <c r="AF171" s="2"/>
      <c r="AG171" s="2"/>
    </row>
    <row r="172" spans="1:33" s="80" customFormat="1" x14ac:dyDescent="0.25">
      <c r="A172"/>
      <c r="B172" s="5"/>
      <c r="C172" s="1"/>
      <c r="D172" s="1"/>
      <c r="E172" s="1"/>
      <c r="F172" s="1"/>
      <c r="G172" s="2"/>
      <c r="H172" s="2"/>
      <c r="I172" s="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 s="1"/>
      <c r="AE172" s="2"/>
      <c r="AF172" s="2"/>
      <c r="AG172" s="2"/>
    </row>
    <row r="173" spans="1:33" s="80" customFormat="1" x14ac:dyDescent="0.25">
      <c r="A173"/>
      <c r="B173" s="5"/>
      <c r="C173" s="1"/>
      <c r="D173" s="1"/>
      <c r="E173" s="1"/>
      <c r="F173" s="1"/>
      <c r="G173" s="2"/>
      <c r="H173" s="2"/>
      <c r="I173" s="2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 s="1"/>
      <c r="AE173" s="2"/>
      <c r="AF173" s="2"/>
      <c r="AG173" s="2"/>
    </row>
    <row r="174" spans="1:33" s="80" customFormat="1" x14ac:dyDescent="0.25">
      <c r="A174"/>
      <c r="B174" s="5"/>
      <c r="C174" s="1"/>
      <c r="D174" s="1"/>
      <c r="E174" s="1"/>
      <c r="F174" s="1"/>
      <c r="G174" s="2"/>
      <c r="H174" s="2"/>
      <c r="I174" s="2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 s="1"/>
      <c r="AE174" s="2"/>
      <c r="AF174" s="2"/>
      <c r="AG174" s="2"/>
    </row>
    <row r="175" spans="1:33" s="80" customFormat="1" x14ac:dyDescent="0.25">
      <c r="A175"/>
      <c r="B175" s="5"/>
      <c r="C175" s="1"/>
      <c r="D175" s="1"/>
      <c r="E175" s="1"/>
      <c r="F175" s="1"/>
      <c r="G175" s="2"/>
      <c r="H175" s="2"/>
      <c r="I175" s="2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 s="1"/>
      <c r="AE175" s="2"/>
      <c r="AF175" s="2"/>
      <c r="AG175" s="2"/>
    </row>
    <row r="176" spans="1:33" s="80" customFormat="1" x14ac:dyDescent="0.25">
      <c r="A176"/>
      <c r="B176" s="5"/>
      <c r="C176" s="1"/>
      <c r="D176" s="1"/>
      <c r="E176" s="1"/>
      <c r="F176" s="1"/>
      <c r="G176" s="2"/>
      <c r="H176" s="2"/>
      <c r="I176" s="2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 s="1"/>
      <c r="AE176" s="2"/>
      <c r="AF176" s="2"/>
      <c r="AG176" s="2"/>
    </row>
    <row r="177" spans="1:33" s="80" customFormat="1" x14ac:dyDescent="0.25">
      <c r="A177"/>
      <c r="B177" s="5"/>
      <c r="C177" s="1"/>
      <c r="D177" s="1"/>
      <c r="E177" s="1"/>
      <c r="F177" s="1"/>
      <c r="G177" s="2"/>
      <c r="H177" s="2"/>
      <c r="I177" s="2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 s="1"/>
      <c r="AE177" s="2"/>
      <c r="AF177" s="2"/>
      <c r="AG177" s="2"/>
    </row>
    <row r="178" spans="1:33" s="80" customFormat="1" x14ac:dyDescent="0.25">
      <c r="A178"/>
      <c r="B178" s="5"/>
      <c r="C178" s="1"/>
      <c r="D178" s="1"/>
      <c r="E178" s="1"/>
      <c r="F178" s="1"/>
      <c r="G178" s="2"/>
      <c r="H178" s="2"/>
      <c r="I178" s="2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 s="1"/>
      <c r="AE178" s="2"/>
      <c r="AF178" s="2"/>
      <c r="AG178" s="2"/>
    </row>
    <row r="179" spans="1:33" s="80" customFormat="1" x14ac:dyDescent="0.25">
      <c r="A179"/>
      <c r="B179" s="5"/>
      <c r="C179" s="1"/>
      <c r="D179" s="1"/>
      <c r="E179" s="1"/>
      <c r="F179" s="1"/>
      <c r="G179" s="2"/>
      <c r="H179" s="2"/>
      <c r="I179" s="2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 s="1"/>
      <c r="AE179" s="2"/>
      <c r="AF179" s="2"/>
      <c r="AG179" s="2"/>
    </row>
    <row r="180" spans="1:33" s="80" customFormat="1" x14ac:dyDescent="0.25">
      <c r="A180"/>
      <c r="B180" s="5"/>
      <c r="C180" s="1"/>
      <c r="D180" s="1"/>
      <c r="E180" s="1"/>
      <c r="F180" s="1"/>
      <c r="G180" s="2"/>
      <c r="H180" s="2"/>
      <c r="I180" s="2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 s="1"/>
      <c r="AE180" s="2"/>
      <c r="AF180" s="2"/>
      <c r="AG180" s="2"/>
    </row>
    <row r="181" spans="1:33" s="80" customFormat="1" x14ac:dyDescent="0.25">
      <c r="A181"/>
      <c r="B181" s="5"/>
      <c r="C181" s="1"/>
      <c r="D181" s="1"/>
      <c r="E181" s="1"/>
      <c r="F181" s="1"/>
      <c r="G181" s="2"/>
      <c r="H181" s="2"/>
      <c r="I181" s="2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 s="1"/>
      <c r="AE181" s="2"/>
      <c r="AF181" s="2"/>
      <c r="AG181" s="2"/>
    </row>
    <row r="182" spans="1:33" s="80" customFormat="1" x14ac:dyDescent="0.25">
      <c r="A182"/>
      <c r="B182" s="5"/>
      <c r="C182" s="1"/>
      <c r="D182" s="1"/>
      <c r="E182" s="1"/>
      <c r="F182" s="1"/>
      <c r="G182" s="2"/>
      <c r="H182" s="2"/>
      <c r="I182" s="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 s="1"/>
      <c r="AE182" s="2"/>
      <c r="AF182" s="2"/>
      <c r="AG182" s="2"/>
    </row>
    <row r="183" spans="1:33" s="80" customFormat="1" x14ac:dyDescent="0.25">
      <c r="A183"/>
      <c r="B183" s="5"/>
      <c r="C183" s="1"/>
      <c r="D183" s="1"/>
      <c r="E183" s="1"/>
      <c r="F183" s="1"/>
      <c r="G183" s="2"/>
      <c r="H183" s="2"/>
      <c r="I183" s="2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 s="1"/>
      <c r="AE183" s="2"/>
      <c r="AF183" s="2"/>
      <c r="AG183" s="2"/>
    </row>
    <row r="184" spans="1:33" s="80" customFormat="1" x14ac:dyDescent="0.25">
      <c r="A184"/>
      <c r="B184" s="5"/>
      <c r="C184" s="1"/>
      <c r="D184" s="1"/>
      <c r="E184" s="1"/>
      <c r="F184" s="1"/>
      <c r="G184" s="2"/>
      <c r="H184" s="2"/>
      <c r="I184" s="2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 s="1"/>
      <c r="AE184" s="2"/>
      <c r="AF184" s="2"/>
      <c r="AG184" s="2"/>
    </row>
    <row r="185" spans="1:33" s="80" customFormat="1" x14ac:dyDescent="0.25">
      <c r="A185"/>
      <c r="B185" s="5"/>
      <c r="C185" s="1"/>
      <c r="D185" s="1"/>
      <c r="E185" s="1"/>
      <c r="F185" s="1"/>
      <c r="G185" s="2"/>
      <c r="H185" s="2"/>
      <c r="I185" s="2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 s="1"/>
      <c r="AE185" s="2"/>
      <c r="AF185" s="2"/>
      <c r="AG185" s="2"/>
    </row>
    <row r="186" spans="1:33" s="80" customFormat="1" x14ac:dyDescent="0.25">
      <c r="A186"/>
      <c r="B186" s="5"/>
      <c r="C186" s="1"/>
      <c r="D186" s="1"/>
      <c r="E186" s="1"/>
      <c r="F186" s="1"/>
      <c r="G186" s="2"/>
      <c r="H186" s="2"/>
      <c r="I186" s="2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 s="1"/>
      <c r="AE186" s="2"/>
      <c r="AF186" s="2"/>
      <c r="AG186" s="2"/>
    </row>
    <row r="187" spans="1:33" s="80" customFormat="1" x14ac:dyDescent="0.25">
      <c r="A187"/>
      <c r="B187" s="5"/>
      <c r="C187" s="1"/>
      <c r="D187" s="1"/>
      <c r="E187" s="1"/>
      <c r="F187" s="1"/>
      <c r="G187" s="2"/>
      <c r="H187" s="2"/>
      <c r="I187" s="2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 s="1"/>
      <c r="AE187" s="2"/>
      <c r="AF187" s="2"/>
      <c r="AG187" s="2"/>
    </row>
    <row r="188" spans="1:33" s="80" customFormat="1" x14ac:dyDescent="0.25">
      <c r="A188"/>
      <c r="B188" s="5"/>
      <c r="C188" s="1"/>
      <c r="D188" s="1"/>
      <c r="E188" s="1"/>
      <c r="F188" s="1"/>
      <c r="G188" s="2"/>
      <c r="H188" s="2"/>
      <c r="I188" s="2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 s="1"/>
      <c r="AE188" s="2"/>
      <c r="AF188" s="2"/>
      <c r="AG188" s="2"/>
    </row>
    <row r="189" spans="1:33" s="80" customFormat="1" x14ac:dyDescent="0.25">
      <c r="A189"/>
      <c r="B189" s="5"/>
      <c r="C189" s="1"/>
      <c r="D189" s="1"/>
      <c r="E189" s="1"/>
      <c r="F189" s="1"/>
      <c r="G189" s="2"/>
      <c r="H189" s="2"/>
      <c r="I189" s="2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 s="1"/>
      <c r="AE189" s="2"/>
      <c r="AF189" s="2"/>
      <c r="AG189" s="2"/>
    </row>
    <row r="190" spans="1:33" s="80" customFormat="1" x14ac:dyDescent="0.25">
      <c r="A190"/>
      <c r="B190" s="5"/>
      <c r="C190" s="1"/>
      <c r="D190" s="1"/>
      <c r="E190" s="1"/>
      <c r="F190" s="1"/>
      <c r="G190" s="2"/>
      <c r="H190" s="2"/>
      <c r="I190" s="2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 s="1"/>
      <c r="AE190" s="2"/>
      <c r="AF190" s="2"/>
      <c r="AG190" s="2"/>
    </row>
    <row r="191" spans="1:33" s="80" customFormat="1" x14ac:dyDescent="0.25">
      <c r="A191"/>
      <c r="B191" s="5"/>
      <c r="C191" s="1"/>
      <c r="D191" s="1"/>
      <c r="E191" s="1"/>
      <c r="F191" s="1"/>
      <c r="G191" s="2"/>
      <c r="H191" s="2"/>
      <c r="I191" s="2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 s="1"/>
      <c r="AE191" s="2"/>
      <c r="AF191" s="2"/>
      <c r="AG191" s="2"/>
    </row>
    <row r="192" spans="1:33" s="80" customFormat="1" x14ac:dyDescent="0.25">
      <c r="A192"/>
      <c r="B192" s="5"/>
      <c r="C192" s="1"/>
      <c r="D192" s="1"/>
      <c r="E192" s="1"/>
      <c r="F192" s="1"/>
      <c r="G192" s="2"/>
      <c r="H192" s="2"/>
      <c r="I192" s="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 s="1"/>
      <c r="AE192" s="2"/>
      <c r="AF192" s="2"/>
      <c r="AG192" s="2"/>
    </row>
    <row r="193" spans="1:33" s="80" customFormat="1" x14ac:dyDescent="0.25">
      <c r="A193"/>
      <c r="B193" s="5"/>
      <c r="C193" s="1"/>
      <c r="D193" s="1"/>
      <c r="E193" s="1"/>
      <c r="F193" s="1"/>
      <c r="G193" s="2"/>
      <c r="H193" s="2"/>
      <c r="I193" s="2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 s="1"/>
      <c r="AE193" s="2"/>
      <c r="AF193" s="2"/>
      <c r="AG193" s="2"/>
    </row>
    <row r="194" spans="1:33" s="80" customFormat="1" x14ac:dyDescent="0.25">
      <c r="A194"/>
      <c r="B194" s="5"/>
      <c r="C194" s="1"/>
      <c r="D194" s="1"/>
      <c r="E194" s="1"/>
      <c r="F194" s="1"/>
      <c r="G194" s="2"/>
      <c r="H194" s="2"/>
      <c r="I194" s="2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 s="1"/>
      <c r="AE194" s="2"/>
      <c r="AF194" s="2"/>
      <c r="AG194" s="2"/>
    </row>
  </sheetData>
  <sortState ref="A141:AC153">
    <sortCondition ref="A141"/>
  </sortState>
  <mergeCells count="39">
    <mergeCell ref="A130:A143"/>
    <mergeCell ref="A144:B144"/>
    <mergeCell ref="A127:AD127"/>
    <mergeCell ref="A128:A129"/>
    <mergeCell ref="B128:B129"/>
    <mergeCell ref="C128:D128"/>
    <mergeCell ref="F128:AC128"/>
    <mergeCell ref="AD128:AD129"/>
    <mergeCell ref="A104:AD104"/>
    <mergeCell ref="A105:A106"/>
    <mergeCell ref="B105:B106"/>
    <mergeCell ref="C105:D105"/>
    <mergeCell ref="F105:AC105"/>
    <mergeCell ref="AD105:AD106"/>
    <mergeCell ref="A83:AD83"/>
    <mergeCell ref="A84:A85"/>
    <mergeCell ref="B84:B85"/>
    <mergeCell ref="C84:D84"/>
    <mergeCell ref="F84:AC84"/>
    <mergeCell ref="AD84:AD85"/>
    <mergeCell ref="A52:AD52"/>
    <mergeCell ref="A53:A54"/>
    <mergeCell ref="B53:B54"/>
    <mergeCell ref="C53:D53"/>
    <mergeCell ref="F53:AC53"/>
    <mergeCell ref="AD53:AD54"/>
    <mergeCell ref="A27:AD27"/>
    <mergeCell ref="A28:A29"/>
    <mergeCell ref="B28:B29"/>
    <mergeCell ref="C28:D28"/>
    <mergeCell ref="F28:AC28"/>
    <mergeCell ref="AD28:AD29"/>
    <mergeCell ref="A24:B24"/>
    <mergeCell ref="A2:AD2"/>
    <mergeCell ref="A3:A4"/>
    <mergeCell ref="B3:B4"/>
    <mergeCell ref="C3:D3"/>
    <mergeCell ref="F3:AC3"/>
    <mergeCell ref="AD3:AD4"/>
  </mergeCells>
  <pageMargins left="0.43307086614173229" right="0.23622047244094491" top="0.74803149606299213" bottom="0.74803149606299213" header="0.31496062992125984" footer="0.31496062992125984"/>
  <pageSetup paperSize="9" scale="7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95"/>
  <sheetViews>
    <sheetView topLeftCell="A61" zoomScale="76" zoomScaleNormal="76" workbookViewId="0">
      <selection activeCell="AE64" sqref="AE64"/>
    </sheetView>
  </sheetViews>
  <sheetFormatPr baseColWidth="10" defaultRowHeight="15" x14ac:dyDescent="0.25"/>
  <cols>
    <col min="1" max="1" width="18.140625" style="31" customWidth="1"/>
    <col min="2" max="2" width="28.85546875" style="46" customWidth="1"/>
    <col min="3" max="3" width="10.7109375" style="31" customWidth="1"/>
    <col min="4" max="4" width="11.42578125" style="31" customWidth="1"/>
    <col min="5" max="5" width="7" style="31" customWidth="1"/>
    <col min="6" max="9" width="4.28515625" style="47" customWidth="1"/>
    <col min="10" max="29" width="4.28515625" style="31" customWidth="1"/>
    <col min="30" max="30" width="7.28515625" style="41" customWidth="1"/>
    <col min="31" max="31" width="9.7109375" style="31" customWidth="1"/>
    <col min="32" max="16384" width="11.42578125" style="31"/>
  </cols>
  <sheetData>
    <row r="1" spans="1:31" ht="60" customHeight="1" x14ac:dyDescent="0.25"/>
    <row r="2" spans="1:31" ht="18.75" x14ac:dyDescent="0.3">
      <c r="A2" s="130" t="s">
        <v>58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</row>
    <row r="3" spans="1:31" ht="24.75" customHeight="1" x14ac:dyDescent="0.25">
      <c r="A3" s="138" t="s">
        <v>27</v>
      </c>
      <c r="B3" s="138" t="s">
        <v>31</v>
      </c>
      <c r="C3" s="139" t="s">
        <v>28</v>
      </c>
      <c r="D3" s="140"/>
      <c r="E3" s="141"/>
      <c r="F3" s="137" t="s">
        <v>24</v>
      </c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5" t="s">
        <v>136</v>
      </c>
      <c r="AE3" s="142" t="s">
        <v>26</v>
      </c>
    </row>
    <row r="4" spans="1:31" ht="108.75" customHeight="1" x14ac:dyDescent="0.25">
      <c r="A4" s="138"/>
      <c r="B4" s="138"/>
      <c r="C4" s="32" t="s">
        <v>30</v>
      </c>
      <c r="D4" s="32" t="s">
        <v>29</v>
      </c>
      <c r="E4" s="33" t="s">
        <v>25</v>
      </c>
      <c r="F4" s="34" t="s">
        <v>0</v>
      </c>
      <c r="G4" s="34" t="s">
        <v>1</v>
      </c>
      <c r="H4" s="34" t="s">
        <v>2</v>
      </c>
      <c r="I4" s="34" t="s">
        <v>3</v>
      </c>
      <c r="J4" s="34" t="s">
        <v>4</v>
      </c>
      <c r="K4" s="34" t="s">
        <v>5</v>
      </c>
      <c r="L4" s="34" t="s">
        <v>6</v>
      </c>
      <c r="M4" s="34" t="s">
        <v>7</v>
      </c>
      <c r="N4" s="34" t="s">
        <v>8</v>
      </c>
      <c r="O4" s="34" t="s">
        <v>9</v>
      </c>
      <c r="P4" s="34" t="s">
        <v>10</v>
      </c>
      <c r="Q4" s="34" t="s">
        <v>11</v>
      </c>
      <c r="R4" s="34" t="s">
        <v>12</v>
      </c>
      <c r="S4" s="34" t="s">
        <v>13</v>
      </c>
      <c r="T4" s="34" t="s">
        <v>14</v>
      </c>
      <c r="U4" s="34" t="s">
        <v>15</v>
      </c>
      <c r="V4" s="34" t="s">
        <v>16</v>
      </c>
      <c r="W4" s="34" t="s">
        <v>17</v>
      </c>
      <c r="X4" s="34" t="s">
        <v>18</v>
      </c>
      <c r="Y4" s="34" t="s">
        <v>19</v>
      </c>
      <c r="Z4" s="34" t="s">
        <v>20</v>
      </c>
      <c r="AA4" s="34" t="s">
        <v>21</v>
      </c>
      <c r="AB4" s="34" t="s">
        <v>22</v>
      </c>
      <c r="AC4" s="34" t="s">
        <v>23</v>
      </c>
      <c r="AD4" s="136"/>
      <c r="AE4" s="143"/>
    </row>
    <row r="5" spans="1:31" x14ac:dyDescent="0.25">
      <c r="A5" s="35" t="s">
        <v>85</v>
      </c>
      <c r="B5" s="36" t="s">
        <v>90</v>
      </c>
      <c r="C5" s="37">
        <v>35</v>
      </c>
      <c r="D5" s="37">
        <v>9</v>
      </c>
      <c r="E5" s="56">
        <f>SUM(C5:D5)</f>
        <v>44</v>
      </c>
      <c r="F5" s="38"/>
      <c r="G5" s="38"/>
      <c r="H5" s="38"/>
      <c r="I5" s="38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>
        <v>44</v>
      </c>
      <c r="AC5" s="37"/>
      <c r="AD5" s="37">
        <f t="shared" ref="AD5:AD17" si="0">SUM(F5:AC5)</f>
        <v>44</v>
      </c>
      <c r="AE5" s="39">
        <f t="shared" ref="AE5:AE17" si="1">SUM(AD5)/SUM($AD$5:$AD$17)</f>
        <v>9.5032397408207347E-2</v>
      </c>
    </row>
    <row r="6" spans="1:31" x14ac:dyDescent="0.25">
      <c r="A6" s="35" t="s">
        <v>86</v>
      </c>
      <c r="B6" s="36" t="s">
        <v>91</v>
      </c>
      <c r="C6" s="37">
        <v>16</v>
      </c>
      <c r="D6" s="37">
        <v>22</v>
      </c>
      <c r="E6" s="56">
        <f t="shared" ref="E6:E17" si="2">SUM(C6:D6)</f>
        <v>38</v>
      </c>
      <c r="F6" s="37"/>
      <c r="G6" s="38"/>
      <c r="H6" s="38"/>
      <c r="I6" s="38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>
        <v>31</v>
      </c>
      <c r="W6" s="37"/>
      <c r="X6" s="37"/>
      <c r="Y6" s="37"/>
      <c r="Z6" s="37"/>
      <c r="AA6" s="37"/>
      <c r="AB6" s="37">
        <v>7</v>
      </c>
      <c r="AC6" s="37"/>
      <c r="AD6" s="37">
        <f t="shared" si="0"/>
        <v>38</v>
      </c>
      <c r="AE6" s="39">
        <f t="shared" si="1"/>
        <v>8.2073434125269976E-2</v>
      </c>
    </row>
    <row r="7" spans="1:31" x14ac:dyDescent="0.25">
      <c r="A7" s="35" t="s">
        <v>87</v>
      </c>
      <c r="B7" s="36" t="s">
        <v>92</v>
      </c>
      <c r="C7" s="37">
        <v>6</v>
      </c>
      <c r="D7" s="37">
        <v>21</v>
      </c>
      <c r="E7" s="56">
        <f t="shared" si="2"/>
        <v>27</v>
      </c>
      <c r="F7" s="37"/>
      <c r="G7" s="38"/>
      <c r="H7" s="38"/>
      <c r="I7" s="38"/>
      <c r="J7" s="37"/>
      <c r="K7" s="37"/>
      <c r="L7" s="37"/>
      <c r="M7" s="37"/>
      <c r="N7" s="37"/>
      <c r="O7" s="37"/>
      <c r="P7" s="37">
        <v>14</v>
      </c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>
        <v>13</v>
      </c>
      <c r="AC7" s="37"/>
      <c r="AD7" s="37">
        <f t="shared" si="0"/>
        <v>27</v>
      </c>
      <c r="AE7" s="39">
        <f t="shared" si="1"/>
        <v>5.8315334773218146E-2</v>
      </c>
    </row>
    <row r="8" spans="1:31" x14ac:dyDescent="0.25">
      <c r="A8" s="35" t="s">
        <v>87</v>
      </c>
      <c r="B8" s="36" t="s">
        <v>93</v>
      </c>
      <c r="C8" s="37">
        <v>10</v>
      </c>
      <c r="D8" s="37">
        <v>28</v>
      </c>
      <c r="E8" s="56">
        <f t="shared" si="2"/>
        <v>38</v>
      </c>
      <c r="F8" s="37"/>
      <c r="G8" s="38"/>
      <c r="H8" s="38"/>
      <c r="I8" s="38"/>
      <c r="J8" s="37"/>
      <c r="K8" s="37"/>
      <c r="L8" s="37"/>
      <c r="M8" s="37"/>
      <c r="N8" s="37"/>
      <c r="O8" s="37">
        <v>1</v>
      </c>
      <c r="P8" s="37">
        <v>36</v>
      </c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>
        <v>1</v>
      </c>
      <c r="AC8" s="37"/>
      <c r="AD8" s="37">
        <f t="shared" si="0"/>
        <v>38</v>
      </c>
      <c r="AE8" s="39">
        <f t="shared" si="1"/>
        <v>8.2073434125269976E-2</v>
      </c>
    </row>
    <row r="9" spans="1:31" x14ac:dyDescent="0.25">
      <c r="A9" s="35" t="s">
        <v>86</v>
      </c>
      <c r="B9" s="36" t="s">
        <v>94</v>
      </c>
      <c r="C9" s="37">
        <v>10</v>
      </c>
      <c r="D9" s="37">
        <v>18</v>
      </c>
      <c r="E9" s="56">
        <f t="shared" si="2"/>
        <v>28</v>
      </c>
      <c r="F9" s="37"/>
      <c r="G9" s="38"/>
      <c r="H9" s="38"/>
      <c r="I9" s="38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>
        <v>27</v>
      </c>
      <c r="AC9" s="37">
        <v>1</v>
      </c>
      <c r="AD9" s="37">
        <f t="shared" si="0"/>
        <v>28</v>
      </c>
      <c r="AE9" s="39">
        <f t="shared" si="1"/>
        <v>6.0475161987041039E-2</v>
      </c>
    </row>
    <row r="10" spans="1:31" x14ac:dyDescent="0.25">
      <c r="A10" s="35" t="s">
        <v>85</v>
      </c>
      <c r="B10" s="36" t="s">
        <v>95</v>
      </c>
      <c r="C10" s="37">
        <v>16</v>
      </c>
      <c r="D10" s="37">
        <v>21</v>
      </c>
      <c r="E10" s="56">
        <f t="shared" si="2"/>
        <v>37</v>
      </c>
      <c r="F10" s="37"/>
      <c r="G10" s="38"/>
      <c r="H10" s="38"/>
      <c r="I10" s="38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>
        <v>37</v>
      </c>
      <c r="AD10" s="37">
        <f t="shared" si="0"/>
        <v>37</v>
      </c>
      <c r="AE10" s="39">
        <f t="shared" si="1"/>
        <v>7.9913606911447083E-2</v>
      </c>
    </row>
    <row r="11" spans="1:31" x14ac:dyDescent="0.25">
      <c r="A11" s="35" t="s">
        <v>88</v>
      </c>
      <c r="B11" s="36" t="s">
        <v>96</v>
      </c>
      <c r="C11" s="37">
        <v>17</v>
      </c>
      <c r="D11" s="37">
        <v>13</v>
      </c>
      <c r="E11" s="56">
        <f t="shared" si="2"/>
        <v>30</v>
      </c>
      <c r="F11" s="37"/>
      <c r="G11" s="38"/>
      <c r="H11" s="38"/>
      <c r="I11" s="38"/>
      <c r="J11" s="37"/>
      <c r="K11" s="37"/>
      <c r="L11" s="37"/>
      <c r="M11" s="37"/>
      <c r="N11" s="37"/>
      <c r="O11" s="37">
        <v>7</v>
      </c>
      <c r="P11" s="37">
        <v>22</v>
      </c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>
        <v>1</v>
      </c>
      <c r="AD11" s="37">
        <f t="shared" si="0"/>
        <v>30</v>
      </c>
      <c r="AE11" s="39">
        <f t="shared" si="1"/>
        <v>6.4794816414686832E-2</v>
      </c>
    </row>
    <row r="12" spans="1:31" x14ac:dyDescent="0.25">
      <c r="A12" s="35" t="s">
        <v>85</v>
      </c>
      <c r="B12" s="36" t="s">
        <v>97</v>
      </c>
      <c r="C12" s="37">
        <v>37</v>
      </c>
      <c r="D12" s="37">
        <v>13</v>
      </c>
      <c r="E12" s="56">
        <f t="shared" si="2"/>
        <v>50</v>
      </c>
      <c r="F12" s="37"/>
      <c r="G12" s="38"/>
      <c r="H12" s="38"/>
      <c r="I12" s="38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>
        <v>50</v>
      </c>
      <c r="AC12" s="37"/>
      <c r="AD12" s="37">
        <f t="shared" si="0"/>
        <v>50</v>
      </c>
      <c r="AE12" s="39">
        <f t="shared" si="1"/>
        <v>0.10799136069114471</v>
      </c>
    </row>
    <row r="13" spans="1:31" x14ac:dyDescent="0.25">
      <c r="A13" s="35" t="s">
        <v>88</v>
      </c>
      <c r="B13" s="36" t="s">
        <v>98</v>
      </c>
      <c r="C13" s="37">
        <v>10</v>
      </c>
      <c r="D13" s="37">
        <v>22</v>
      </c>
      <c r="E13" s="56">
        <f t="shared" si="2"/>
        <v>32</v>
      </c>
      <c r="F13" s="37"/>
      <c r="G13" s="38"/>
      <c r="H13" s="38"/>
      <c r="I13" s="38"/>
      <c r="J13" s="37"/>
      <c r="K13" s="37"/>
      <c r="L13" s="37"/>
      <c r="M13" s="37"/>
      <c r="N13" s="37"/>
      <c r="O13" s="37">
        <v>1</v>
      </c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>
        <v>31</v>
      </c>
      <c r="AA13" s="37"/>
      <c r="AB13" s="37"/>
      <c r="AC13" s="37"/>
      <c r="AD13" s="37">
        <f t="shared" si="0"/>
        <v>32</v>
      </c>
      <c r="AE13" s="39">
        <f t="shared" si="1"/>
        <v>6.9114470842332618E-2</v>
      </c>
    </row>
    <row r="14" spans="1:31" x14ac:dyDescent="0.25">
      <c r="A14" s="35" t="s">
        <v>87</v>
      </c>
      <c r="B14" s="36" t="s">
        <v>99</v>
      </c>
      <c r="C14" s="37">
        <v>18</v>
      </c>
      <c r="D14" s="37">
        <v>22</v>
      </c>
      <c r="E14" s="56">
        <f t="shared" si="2"/>
        <v>40</v>
      </c>
      <c r="F14" s="37"/>
      <c r="G14" s="38"/>
      <c r="H14" s="38"/>
      <c r="I14" s="38"/>
      <c r="J14" s="37"/>
      <c r="K14" s="37"/>
      <c r="L14" s="37"/>
      <c r="M14" s="37"/>
      <c r="N14" s="37"/>
      <c r="O14" s="37"/>
      <c r="P14" s="37">
        <v>10</v>
      </c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>
        <v>30</v>
      </c>
      <c r="AC14" s="37"/>
      <c r="AD14" s="37">
        <f t="shared" si="0"/>
        <v>40</v>
      </c>
      <c r="AE14" s="39">
        <f t="shared" si="1"/>
        <v>8.6393088552915762E-2</v>
      </c>
    </row>
    <row r="15" spans="1:31" x14ac:dyDescent="0.25">
      <c r="A15" s="35" t="s">
        <v>88</v>
      </c>
      <c r="B15" s="36" t="s">
        <v>100</v>
      </c>
      <c r="C15" s="37">
        <v>7</v>
      </c>
      <c r="D15" s="37">
        <v>35</v>
      </c>
      <c r="E15" s="56">
        <f t="shared" si="2"/>
        <v>42</v>
      </c>
      <c r="F15" s="37"/>
      <c r="G15" s="38"/>
      <c r="H15" s="38"/>
      <c r="I15" s="38"/>
      <c r="J15" s="37"/>
      <c r="K15" s="37"/>
      <c r="L15" s="37"/>
      <c r="M15" s="37"/>
      <c r="N15" s="37"/>
      <c r="O15" s="37">
        <v>3</v>
      </c>
      <c r="P15" s="37">
        <v>30</v>
      </c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>
        <v>9</v>
      </c>
      <c r="AC15" s="37"/>
      <c r="AD15" s="37">
        <f t="shared" si="0"/>
        <v>42</v>
      </c>
      <c r="AE15" s="39">
        <f t="shared" si="1"/>
        <v>9.0712742980561561E-2</v>
      </c>
    </row>
    <row r="16" spans="1:31" x14ac:dyDescent="0.25">
      <c r="A16" s="35" t="s">
        <v>87</v>
      </c>
      <c r="B16" s="60" t="s">
        <v>101</v>
      </c>
      <c r="C16" s="37">
        <v>12</v>
      </c>
      <c r="D16" s="37">
        <v>17</v>
      </c>
      <c r="E16" s="56">
        <f t="shared" si="2"/>
        <v>29</v>
      </c>
      <c r="F16" s="37"/>
      <c r="G16" s="38"/>
      <c r="H16" s="38"/>
      <c r="I16" s="38"/>
      <c r="J16" s="37"/>
      <c r="K16" s="37"/>
      <c r="L16" s="37"/>
      <c r="M16" s="37"/>
      <c r="N16" s="37"/>
      <c r="O16" s="37"/>
      <c r="P16" s="37">
        <v>5</v>
      </c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>
        <v>24</v>
      </c>
      <c r="AD16" s="37">
        <f t="shared" si="0"/>
        <v>29</v>
      </c>
      <c r="AE16" s="39">
        <f t="shared" si="1"/>
        <v>6.2634989200863925E-2</v>
      </c>
    </row>
    <row r="17" spans="1:33" x14ac:dyDescent="0.25">
      <c r="A17" s="35" t="s">
        <v>86</v>
      </c>
      <c r="B17" s="36" t="s">
        <v>102</v>
      </c>
      <c r="C17" s="37">
        <v>10</v>
      </c>
      <c r="D17" s="37">
        <v>18</v>
      </c>
      <c r="E17" s="56">
        <f t="shared" si="2"/>
        <v>28</v>
      </c>
      <c r="F17" s="37"/>
      <c r="G17" s="38"/>
      <c r="H17" s="38"/>
      <c r="I17" s="38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>
        <v>22</v>
      </c>
      <c r="W17" s="37"/>
      <c r="X17" s="37"/>
      <c r="Y17" s="37"/>
      <c r="Z17" s="37"/>
      <c r="AA17" s="37"/>
      <c r="AB17" s="37"/>
      <c r="AC17" s="37">
        <v>6</v>
      </c>
      <c r="AD17" s="37">
        <f t="shared" si="0"/>
        <v>28</v>
      </c>
      <c r="AE17" s="39">
        <f t="shared" si="1"/>
        <v>6.0475161987041039E-2</v>
      </c>
    </row>
    <row r="18" spans="1:33" x14ac:dyDescent="0.25">
      <c r="A18" s="131" t="s">
        <v>60</v>
      </c>
      <c r="B18" s="131"/>
      <c r="C18" s="62">
        <f>SUM(C5:C17)</f>
        <v>204</v>
      </c>
      <c r="D18" s="62">
        <f>SUM(D5:D17)</f>
        <v>259</v>
      </c>
      <c r="E18" s="63">
        <f>SUM(E5:E17)</f>
        <v>463</v>
      </c>
      <c r="F18" s="132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4"/>
      <c r="AD18" s="62">
        <f>SUM(AD5:AD17)</f>
        <v>463</v>
      </c>
      <c r="AE18" s="64">
        <f>SUM(AE5:AE17)</f>
        <v>1</v>
      </c>
    </row>
    <row r="21" spans="1:33" ht="49.5" customHeight="1" x14ac:dyDescent="0.3">
      <c r="A21" s="130" t="s">
        <v>59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</row>
    <row r="22" spans="1:33" ht="30.75" customHeight="1" x14ac:dyDescent="0.25">
      <c r="A22" s="138" t="s">
        <v>27</v>
      </c>
      <c r="B22" s="138" t="s">
        <v>31</v>
      </c>
      <c r="C22" s="139" t="s">
        <v>28</v>
      </c>
      <c r="D22" s="140"/>
      <c r="E22" s="141"/>
      <c r="F22" s="137" t="s">
        <v>24</v>
      </c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5" t="s">
        <v>25</v>
      </c>
      <c r="AE22" s="135" t="s">
        <v>61</v>
      </c>
    </row>
    <row r="23" spans="1:33" ht="99" customHeight="1" x14ac:dyDescent="0.25">
      <c r="A23" s="138"/>
      <c r="B23" s="138"/>
      <c r="C23" s="32" t="s">
        <v>30</v>
      </c>
      <c r="D23" s="32" t="s">
        <v>29</v>
      </c>
      <c r="E23" s="33" t="s">
        <v>25</v>
      </c>
      <c r="F23" s="34" t="s">
        <v>0</v>
      </c>
      <c r="G23" s="34" t="s">
        <v>1</v>
      </c>
      <c r="H23" s="34" t="s">
        <v>2</v>
      </c>
      <c r="I23" s="34" t="s">
        <v>3</v>
      </c>
      <c r="J23" s="34" t="s">
        <v>4</v>
      </c>
      <c r="K23" s="34" t="s">
        <v>5</v>
      </c>
      <c r="L23" s="34" t="s">
        <v>6</v>
      </c>
      <c r="M23" s="34" t="s">
        <v>7</v>
      </c>
      <c r="N23" s="34" t="s">
        <v>8</v>
      </c>
      <c r="O23" s="34" t="s">
        <v>9</v>
      </c>
      <c r="P23" s="34" t="s">
        <v>10</v>
      </c>
      <c r="Q23" s="34" t="s">
        <v>11</v>
      </c>
      <c r="R23" s="34" t="s">
        <v>12</v>
      </c>
      <c r="S23" s="34" t="s">
        <v>13</v>
      </c>
      <c r="T23" s="34" t="s">
        <v>14</v>
      </c>
      <c r="U23" s="34" t="s">
        <v>15</v>
      </c>
      <c r="V23" s="34" t="s">
        <v>16</v>
      </c>
      <c r="W23" s="34" t="s">
        <v>17</v>
      </c>
      <c r="X23" s="34" t="s">
        <v>18</v>
      </c>
      <c r="Y23" s="34" t="s">
        <v>19</v>
      </c>
      <c r="Z23" s="34" t="s">
        <v>20</v>
      </c>
      <c r="AA23" s="34" t="s">
        <v>21</v>
      </c>
      <c r="AB23" s="34" t="s">
        <v>22</v>
      </c>
      <c r="AC23" s="34" t="s">
        <v>23</v>
      </c>
      <c r="AD23" s="136"/>
      <c r="AE23" s="136"/>
    </row>
    <row r="24" spans="1:33" s="41" customFormat="1" x14ac:dyDescent="0.25">
      <c r="A24" s="147" t="s">
        <v>78</v>
      </c>
      <c r="B24" s="40" t="s">
        <v>32</v>
      </c>
      <c r="C24" s="37">
        <v>13</v>
      </c>
      <c r="D24" s="37">
        <v>15</v>
      </c>
      <c r="E24" s="56">
        <f>SUM(C24:D24)</f>
        <v>28</v>
      </c>
      <c r="F24" s="38"/>
      <c r="G24" s="38"/>
      <c r="H24" s="38"/>
      <c r="I24" s="38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>
        <v>28</v>
      </c>
      <c r="AC24" s="37"/>
      <c r="AD24" s="37">
        <f t="shared" ref="AD24:AD37" si="3">SUM(F24:AC24)</f>
        <v>28</v>
      </c>
      <c r="AE24" s="39">
        <f t="shared" ref="AE24:AE30" si="4">SUM(AD24)/SUM($AD$24:$AD$37)</f>
        <v>5.7971014492753624E-2</v>
      </c>
      <c r="AG24" s="81"/>
    </row>
    <row r="25" spans="1:33" x14ac:dyDescent="0.25">
      <c r="A25" s="148"/>
      <c r="B25" s="36" t="s">
        <v>33</v>
      </c>
      <c r="C25" s="37">
        <v>9</v>
      </c>
      <c r="D25" s="37">
        <v>16</v>
      </c>
      <c r="E25" s="56">
        <f t="shared" ref="E25:E37" si="5">SUM(C25:D25)</f>
        <v>25</v>
      </c>
      <c r="F25" s="37"/>
      <c r="G25" s="38"/>
      <c r="H25" s="38"/>
      <c r="I25" s="38"/>
      <c r="J25" s="37"/>
      <c r="K25" s="37"/>
      <c r="L25" s="37"/>
      <c r="M25" s="37"/>
      <c r="N25" s="37"/>
      <c r="O25" s="37"/>
      <c r="P25" s="37">
        <v>2</v>
      </c>
      <c r="Q25" s="37"/>
      <c r="R25" s="37"/>
      <c r="S25" s="37"/>
      <c r="T25" s="37"/>
      <c r="U25" s="37"/>
      <c r="V25" s="37">
        <v>1</v>
      </c>
      <c r="W25" s="37"/>
      <c r="X25" s="37"/>
      <c r="Y25" s="37"/>
      <c r="Z25" s="37"/>
      <c r="AA25" s="37"/>
      <c r="AB25" s="37"/>
      <c r="AC25" s="37">
        <v>22</v>
      </c>
      <c r="AD25" s="37">
        <f t="shared" si="3"/>
        <v>25</v>
      </c>
      <c r="AE25" s="39">
        <f t="shared" si="4"/>
        <v>5.1759834368530024E-2</v>
      </c>
    </row>
    <row r="26" spans="1:33" x14ac:dyDescent="0.25">
      <c r="A26" s="148"/>
      <c r="B26" s="36" t="s">
        <v>34</v>
      </c>
      <c r="C26" s="37">
        <v>11</v>
      </c>
      <c r="D26" s="37">
        <v>16</v>
      </c>
      <c r="E26" s="56">
        <f t="shared" si="5"/>
        <v>27</v>
      </c>
      <c r="F26" s="37"/>
      <c r="G26" s="38"/>
      <c r="H26" s="38"/>
      <c r="I26" s="38"/>
      <c r="J26" s="37"/>
      <c r="K26" s="37"/>
      <c r="L26" s="37"/>
      <c r="M26" s="37"/>
      <c r="N26" s="37"/>
      <c r="O26" s="37"/>
      <c r="P26" s="37">
        <v>1</v>
      </c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>
        <v>26</v>
      </c>
      <c r="AC26" s="37"/>
      <c r="AD26" s="37">
        <f t="shared" si="3"/>
        <v>27</v>
      </c>
      <c r="AE26" s="39">
        <f t="shared" si="4"/>
        <v>5.5900621118012424E-2</v>
      </c>
    </row>
    <row r="27" spans="1:33" x14ac:dyDescent="0.25">
      <c r="A27" s="148"/>
      <c r="B27" s="36" t="s">
        <v>35</v>
      </c>
      <c r="C27" s="37">
        <v>16</v>
      </c>
      <c r="D27" s="37">
        <v>27</v>
      </c>
      <c r="E27" s="56">
        <f t="shared" si="5"/>
        <v>43</v>
      </c>
      <c r="F27" s="37"/>
      <c r="G27" s="38"/>
      <c r="H27" s="38"/>
      <c r="I27" s="38"/>
      <c r="J27" s="37">
        <v>5</v>
      </c>
      <c r="K27" s="37"/>
      <c r="L27" s="37"/>
      <c r="M27" s="37"/>
      <c r="N27" s="37"/>
      <c r="O27" s="37"/>
      <c r="P27" s="37">
        <v>38</v>
      </c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>
        <f t="shared" si="3"/>
        <v>43</v>
      </c>
      <c r="AE27" s="39">
        <f t="shared" si="4"/>
        <v>8.9026915113871632E-2</v>
      </c>
    </row>
    <row r="28" spans="1:33" x14ac:dyDescent="0.25">
      <c r="A28" s="148"/>
      <c r="B28" s="60" t="s">
        <v>36</v>
      </c>
      <c r="C28" s="37">
        <v>17</v>
      </c>
      <c r="D28" s="37">
        <v>36</v>
      </c>
      <c r="E28" s="56">
        <f t="shared" si="5"/>
        <v>53</v>
      </c>
      <c r="F28" s="37"/>
      <c r="G28" s="38"/>
      <c r="H28" s="38"/>
      <c r="I28" s="38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>
        <v>53</v>
      </c>
      <c r="AD28" s="37">
        <f t="shared" si="3"/>
        <v>53</v>
      </c>
      <c r="AE28" s="39">
        <f t="shared" si="4"/>
        <v>0.10973084886128365</v>
      </c>
    </row>
    <row r="29" spans="1:33" x14ac:dyDescent="0.25">
      <c r="A29" s="148"/>
      <c r="B29" s="36" t="s">
        <v>37</v>
      </c>
      <c r="C29" s="37">
        <v>10</v>
      </c>
      <c r="D29" s="37">
        <v>13</v>
      </c>
      <c r="E29" s="56">
        <f t="shared" si="5"/>
        <v>23</v>
      </c>
      <c r="F29" s="37"/>
      <c r="G29" s="38"/>
      <c r="H29" s="38"/>
      <c r="I29" s="38"/>
      <c r="J29" s="37"/>
      <c r="K29" s="37"/>
      <c r="L29" s="37"/>
      <c r="M29" s="37"/>
      <c r="N29" s="37"/>
      <c r="O29" s="37"/>
      <c r="P29" s="37">
        <v>1</v>
      </c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>
        <v>22</v>
      </c>
      <c r="AC29" s="37"/>
      <c r="AD29" s="37">
        <f t="shared" si="3"/>
        <v>23</v>
      </c>
      <c r="AE29" s="39">
        <f t="shared" si="4"/>
        <v>4.7619047619047616E-2</v>
      </c>
    </row>
    <row r="30" spans="1:33" x14ac:dyDescent="0.25">
      <c r="A30" s="148"/>
      <c r="B30" s="36" t="s">
        <v>38</v>
      </c>
      <c r="C30" s="37">
        <v>14</v>
      </c>
      <c r="D30" s="37">
        <v>35</v>
      </c>
      <c r="E30" s="56">
        <f t="shared" si="5"/>
        <v>49</v>
      </c>
      <c r="F30" s="37"/>
      <c r="G30" s="38"/>
      <c r="H30" s="38"/>
      <c r="I30" s="38"/>
      <c r="J30" s="37"/>
      <c r="K30" s="37"/>
      <c r="L30" s="37"/>
      <c r="M30" s="37"/>
      <c r="N30" s="37"/>
      <c r="O30" s="37"/>
      <c r="P30" s="37">
        <v>2</v>
      </c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>
        <v>47</v>
      </c>
      <c r="AC30" s="37"/>
      <c r="AD30" s="37">
        <f t="shared" si="3"/>
        <v>49</v>
      </c>
      <c r="AE30" s="39">
        <f t="shared" si="4"/>
        <v>0.10144927536231885</v>
      </c>
    </row>
    <row r="31" spans="1:33" x14ac:dyDescent="0.25">
      <c r="A31" s="148"/>
      <c r="B31" s="36" t="s">
        <v>79</v>
      </c>
      <c r="C31" s="37">
        <v>11</v>
      </c>
      <c r="D31" s="37">
        <v>10</v>
      </c>
      <c r="E31" s="56">
        <f t="shared" si="5"/>
        <v>21</v>
      </c>
      <c r="F31" s="37"/>
      <c r="G31" s="38"/>
      <c r="H31" s="38"/>
      <c r="I31" s="38"/>
      <c r="J31" s="37"/>
      <c r="K31" s="37"/>
      <c r="L31" s="37"/>
      <c r="M31" s="37"/>
      <c r="N31" s="37"/>
      <c r="O31" s="37">
        <v>2</v>
      </c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>
        <v>18</v>
      </c>
      <c r="AC31" s="37">
        <v>1</v>
      </c>
      <c r="AD31" s="37">
        <f t="shared" si="3"/>
        <v>21</v>
      </c>
      <c r="AE31" s="39">
        <f t="shared" ref="AE31" si="6">SUM(AD31)/SUM($AD$24:$AD$37)</f>
        <v>4.3478260869565216E-2</v>
      </c>
    </row>
    <row r="32" spans="1:33" x14ac:dyDescent="0.25">
      <c r="A32" s="148"/>
      <c r="B32" s="36" t="s">
        <v>39</v>
      </c>
      <c r="C32" s="37">
        <v>9</v>
      </c>
      <c r="D32" s="37">
        <v>31</v>
      </c>
      <c r="E32" s="56">
        <f t="shared" si="5"/>
        <v>40</v>
      </c>
      <c r="F32" s="37"/>
      <c r="G32" s="38"/>
      <c r="H32" s="38"/>
      <c r="I32" s="38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>
        <v>40</v>
      </c>
      <c r="AC32" s="37"/>
      <c r="AD32" s="37">
        <f t="shared" si="3"/>
        <v>40</v>
      </c>
      <c r="AE32" s="39">
        <f t="shared" ref="AE32:AE37" si="7">SUM(AD32)/SUM($AD$24:$AD$37)</f>
        <v>8.2815734989648032E-2</v>
      </c>
    </row>
    <row r="33" spans="1:31" x14ac:dyDescent="0.25">
      <c r="A33" s="148"/>
      <c r="B33" s="36" t="s">
        <v>40</v>
      </c>
      <c r="C33" s="37">
        <v>12</v>
      </c>
      <c r="D33" s="37">
        <v>26</v>
      </c>
      <c r="E33" s="56">
        <f t="shared" si="5"/>
        <v>38</v>
      </c>
      <c r="F33" s="37">
        <v>1</v>
      </c>
      <c r="G33" s="38"/>
      <c r="H33" s="38"/>
      <c r="I33" s="38"/>
      <c r="J33" s="37"/>
      <c r="K33" s="37"/>
      <c r="L33" s="37"/>
      <c r="M33" s="37"/>
      <c r="N33" s="37"/>
      <c r="O33" s="37">
        <v>1</v>
      </c>
      <c r="P33" s="37">
        <v>1</v>
      </c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>
        <v>35</v>
      </c>
      <c r="AC33" s="37"/>
      <c r="AD33" s="37">
        <f t="shared" si="3"/>
        <v>38</v>
      </c>
      <c r="AE33" s="39">
        <f t="shared" si="7"/>
        <v>7.8674948240165632E-2</v>
      </c>
    </row>
    <row r="34" spans="1:31" x14ac:dyDescent="0.25">
      <c r="A34" s="148"/>
      <c r="B34" s="36" t="s">
        <v>41</v>
      </c>
      <c r="C34" s="37">
        <v>30</v>
      </c>
      <c r="D34" s="37">
        <v>12</v>
      </c>
      <c r="E34" s="56">
        <f t="shared" si="5"/>
        <v>42</v>
      </c>
      <c r="F34" s="37">
        <v>1</v>
      </c>
      <c r="G34" s="38"/>
      <c r="H34" s="38"/>
      <c r="I34" s="38"/>
      <c r="J34" s="37">
        <v>41</v>
      </c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>
        <f t="shared" si="3"/>
        <v>42</v>
      </c>
      <c r="AE34" s="39">
        <f t="shared" si="7"/>
        <v>8.6956521739130432E-2</v>
      </c>
    </row>
    <row r="35" spans="1:31" x14ac:dyDescent="0.25">
      <c r="A35" s="148"/>
      <c r="B35" s="60" t="s">
        <v>44</v>
      </c>
      <c r="C35" s="37">
        <v>19</v>
      </c>
      <c r="D35" s="37">
        <v>20</v>
      </c>
      <c r="E35" s="56">
        <f t="shared" si="5"/>
        <v>39</v>
      </c>
      <c r="F35" s="37"/>
      <c r="G35" s="38"/>
      <c r="H35" s="38"/>
      <c r="I35" s="38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>
        <v>16</v>
      </c>
      <c r="AC35" s="37">
        <v>23</v>
      </c>
      <c r="AD35" s="37">
        <f t="shared" si="3"/>
        <v>39</v>
      </c>
      <c r="AE35" s="39">
        <f t="shared" si="7"/>
        <v>8.0745341614906832E-2</v>
      </c>
    </row>
    <row r="36" spans="1:31" x14ac:dyDescent="0.25">
      <c r="A36" s="148"/>
      <c r="B36" s="36" t="s">
        <v>42</v>
      </c>
      <c r="C36" s="37">
        <v>13</v>
      </c>
      <c r="D36" s="37">
        <v>14</v>
      </c>
      <c r="E36" s="56">
        <f t="shared" si="5"/>
        <v>27</v>
      </c>
      <c r="F36" s="37"/>
      <c r="G36" s="38"/>
      <c r="H36" s="38"/>
      <c r="I36" s="38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>
        <v>27</v>
      </c>
      <c r="AC36" s="37"/>
      <c r="AD36" s="37">
        <f t="shared" si="3"/>
        <v>27</v>
      </c>
      <c r="AE36" s="39">
        <f t="shared" si="7"/>
        <v>5.5900621118012424E-2</v>
      </c>
    </row>
    <row r="37" spans="1:31" x14ac:dyDescent="0.25">
      <c r="A37" s="149"/>
      <c r="B37" s="36" t="s">
        <v>43</v>
      </c>
      <c r="C37" s="37">
        <v>13</v>
      </c>
      <c r="D37" s="37">
        <v>15</v>
      </c>
      <c r="E37" s="56">
        <f t="shared" si="5"/>
        <v>28</v>
      </c>
      <c r="F37" s="37"/>
      <c r="G37" s="38"/>
      <c r="H37" s="38"/>
      <c r="I37" s="38"/>
      <c r="J37" s="37"/>
      <c r="K37" s="37"/>
      <c r="L37" s="37"/>
      <c r="M37" s="37"/>
      <c r="N37" s="37"/>
      <c r="O37" s="37">
        <v>1</v>
      </c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>
        <v>27</v>
      </c>
      <c r="AC37" s="37"/>
      <c r="AD37" s="37">
        <f t="shared" si="3"/>
        <v>28</v>
      </c>
      <c r="AE37" s="39">
        <f t="shared" si="7"/>
        <v>5.7971014492753624E-2</v>
      </c>
    </row>
    <row r="38" spans="1:31" x14ac:dyDescent="0.25">
      <c r="A38" s="131" t="s">
        <v>60</v>
      </c>
      <c r="B38" s="131"/>
      <c r="C38" s="62">
        <f>SUM(C24:C37)</f>
        <v>197</v>
      </c>
      <c r="D38" s="62">
        <f>SUM(D24:D37)</f>
        <v>286</v>
      </c>
      <c r="E38" s="63">
        <f>SUM(E24:E37)</f>
        <v>483</v>
      </c>
      <c r="F38" s="132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4"/>
      <c r="AD38" s="62">
        <f>SUM(AD24:AD37)</f>
        <v>483</v>
      </c>
      <c r="AE38" s="64">
        <f>SUM(AE24:AE37)</f>
        <v>1</v>
      </c>
    </row>
    <row r="39" spans="1:31" x14ac:dyDescent="0.25">
      <c r="A39" s="42"/>
      <c r="B39" s="43"/>
      <c r="C39" s="44"/>
      <c r="D39" s="44"/>
      <c r="E39" s="44"/>
      <c r="F39" s="44"/>
      <c r="G39" s="45"/>
      <c r="H39" s="45"/>
      <c r="I39" s="45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</row>
    <row r="40" spans="1:31" x14ac:dyDescent="0.25">
      <c r="F40" s="41"/>
    </row>
    <row r="41" spans="1:31" ht="18.75" x14ac:dyDescent="0.3">
      <c r="A41" s="130" t="s">
        <v>62</v>
      </c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</row>
    <row r="42" spans="1:31" x14ac:dyDescent="0.25">
      <c r="A42" s="138" t="s">
        <v>27</v>
      </c>
      <c r="B42" s="138" t="s">
        <v>31</v>
      </c>
      <c r="C42" s="144" t="s">
        <v>28</v>
      </c>
      <c r="D42" s="145"/>
      <c r="E42" s="146"/>
      <c r="F42" s="137" t="s">
        <v>24</v>
      </c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5" t="s">
        <v>25</v>
      </c>
      <c r="AE42" s="142" t="s">
        <v>26</v>
      </c>
    </row>
    <row r="43" spans="1:31" ht="108" customHeight="1" x14ac:dyDescent="0.25">
      <c r="A43" s="138"/>
      <c r="B43" s="138"/>
      <c r="C43" s="32" t="s">
        <v>30</v>
      </c>
      <c r="D43" s="32" t="s">
        <v>29</v>
      </c>
      <c r="E43" s="33" t="s">
        <v>25</v>
      </c>
      <c r="F43" s="34" t="s">
        <v>0</v>
      </c>
      <c r="G43" s="34" t="s">
        <v>1</v>
      </c>
      <c r="H43" s="34" t="s">
        <v>2</v>
      </c>
      <c r="I43" s="34" t="s">
        <v>3</v>
      </c>
      <c r="J43" s="34" t="s">
        <v>4</v>
      </c>
      <c r="K43" s="34" t="s">
        <v>5</v>
      </c>
      <c r="L43" s="34" t="s">
        <v>6</v>
      </c>
      <c r="M43" s="34" t="s">
        <v>7</v>
      </c>
      <c r="N43" s="34" t="s">
        <v>8</v>
      </c>
      <c r="O43" s="34" t="s">
        <v>9</v>
      </c>
      <c r="P43" s="34" t="s">
        <v>10</v>
      </c>
      <c r="Q43" s="34" t="s">
        <v>11</v>
      </c>
      <c r="R43" s="34" t="s">
        <v>12</v>
      </c>
      <c r="S43" s="34" t="s">
        <v>13</v>
      </c>
      <c r="T43" s="34" t="s">
        <v>14</v>
      </c>
      <c r="U43" s="34" t="s">
        <v>15</v>
      </c>
      <c r="V43" s="34" t="s">
        <v>16</v>
      </c>
      <c r="W43" s="34" t="s">
        <v>17</v>
      </c>
      <c r="X43" s="34" t="s">
        <v>18</v>
      </c>
      <c r="Y43" s="34" t="s">
        <v>19</v>
      </c>
      <c r="Z43" s="34" t="s">
        <v>20</v>
      </c>
      <c r="AA43" s="34" t="s">
        <v>21</v>
      </c>
      <c r="AB43" s="34" t="s">
        <v>22</v>
      </c>
      <c r="AC43" s="34" t="s">
        <v>23</v>
      </c>
      <c r="AD43" s="136"/>
      <c r="AE43" s="143"/>
    </row>
    <row r="44" spans="1:31" x14ac:dyDescent="0.25">
      <c r="A44" s="35" t="s">
        <v>64</v>
      </c>
      <c r="B44" s="36" t="s">
        <v>65</v>
      </c>
      <c r="C44" s="37">
        <v>15</v>
      </c>
      <c r="D44" s="37">
        <v>18</v>
      </c>
      <c r="E44" s="37">
        <f t="shared" ref="E44:E56" si="8">SUM(C44:D44)</f>
        <v>33</v>
      </c>
      <c r="F44" s="37"/>
      <c r="G44" s="38"/>
      <c r="H44" s="38"/>
      <c r="I44" s="38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>
        <v>33</v>
      </c>
      <c r="AD44" s="37">
        <f t="shared" ref="AD44:AD56" si="9">SUM(F44:AC44)</f>
        <v>33</v>
      </c>
      <c r="AE44" s="39">
        <f t="shared" ref="AE44:AE56" si="10">SUM(AD44)/SUM($AD$44:$AD$56)</f>
        <v>6.720977596741344E-2</v>
      </c>
    </row>
    <row r="45" spans="1:31" x14ac:dyDescent="0.25">
      <c r="A45" s="35" t="s">
        <v>66</v>
      </c>
      <c r="B45" s="36" t="s">
        <v>147</v>
      </c>
      <c r="C45" s="37">
        <v>11</v>
      </c>
      <c r="D45" s="37">
        <v>16</v>
      </c>
      <c r="E45" s="37">
        <f t="shared" si="8"/>
        <v>27</v>
      </c>
      <c r="F45" s="37"/>
      <c r="G45" s="38"/>
      <c r="H45" s="38"/>
      <c r="I45" s="38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>
        <v>27</v>
      </c>
      <c r="AC45" s="37"/>
      <c r="AD45" s="37">
        <f t="shared" si="9"/>
        <v>27</v>
      </c>
      <c r="AE45" s="39">
        <f t="shared" si="10"/>
        <v>5.4989816700610997E-2</v>
      </c>
    </row>
    <row r="46" spans="1:31" x14ac:dyDescent="0.25">
      <c r="A46" s="35" t="s">
        <v>66</v>
      </c>
      <c r="B46" s="36" t="s">
        <v>158</v>
      </c>
      <c r="C46" s="37">
        <v>13</v>
      </c>
      <c r="D46" s="37">
        <v>11</v>
      </c>
      <c r="E46" s="37">
        <f t="shared" si="8"/>
        <v>24</v>
      </c>
      <c r="F46" s="37"/>
      <c r="G46" s="38"/>
      <c r="H46" s="38"/>
      <c r="I46" s="38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>
        <v>24</v>
      </c>
      <c r="AC46" s="37"/>
      <c r="AD46" s="37">
        <f t="shared" si="9"/>
        <v>24</v>
      </c>
      <c r="AE46" s="39">
        <f t="shared" si="10"/>
        <v>4.8879837067209775E-2</v>
      </c>
    </row>
    <row r="47" spans="1:31" x14ac:dyDescent="0.25">
      <c r="A47" s="35" t="s">
        <v>68</v>
      </c>
      <c r="B47" s="36" t="s">
        <v>69</v>
      </c>
      <c r="C47" s="37">
        <v>18</v>
      </c>
      <c r="D47" s="37">
        <v>13</v>
      </c>
      <c r="E47" s="37">
        <f t="shared" si="8"/>
        <v>31</v>
      </c>
      <c r="F47" s="37"/>
      <c r="G47" s="38"/>
      <c r="H47" s="38"/>
      <c r="I47" s="38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>
        <v>31</v>
      </c>
      <c r="AC47" s="37"/>
      <c r="AD47" s="37">
        <f t="shared" si="9"/>
        <v>31</v>
      </c>
      <c r="AE47" s="39">
        <f t="shared" si="10"/>
        <v>6.313645621181263E-2</v>
      </c>
    </row>
    <row r="48" spans="1:31" x14ac:dyDescent="0.25">
      <c r="A48" s="35" t="s">
        <v>63</v>
      </c>
      <c r="B48" s="36" t="s">
        <v>70</v>
      </c>
      <c r="C48" s="37">
        <v>16</v>
      </c>
      <c r="D48" s="37">
        <v>8</v>
      </c>
      <c r="E48" s="37">
        <f t="shared" si="8"/>
        <v>24</v>
      </c>
      <c r="F48" s="37"/>
      <c r="G48" s="38"/>
      <c r="H48" s="38"/>
      <c r="I48" s="38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>
        <v>24</v>
      </c>
      <c r="AC48" s="37"/>
      <c r="AD48" s="37">
        <f t="shared" si="9"/>
        <v>24</v>
      </c>
      <c r="AE48" s="39">
        <f t="shared" si="10"/>
        <v>4.8879837067209775E-2</v>
      </c>
    </row>
    <row r="49" spans="1:31" x14ac:dyDescent="0.25">
      <c r="A49" s="35" t="s">
        <v>68</v>
      </c>
      <c r="B49" s="36" t="s">
        <v>71</v>
      </c>
      <c r="C49" s="37">
        <v>14</v>
      </c>
      <c r="D49" s="37">
        <v>32</v>
      </c>
      <c r="E49" s="37">
        <f t="shared" si="8"/>
        <v>46</v>
      </c>
      <c r="F49" s="37"/>
      <c r="G49" s="38"/>
      <c r="H49" s="38"/>
      <c r="I49" s="38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>
        <v>46</v>
      </c>
      <c r="AD49" s="37">
        <f t="shared" si="9"/>
        <v>46</v>
      </c>
      <c r="AE49" s="39">
        <f t="shared" si="10"/>
        <v>9.368635437881874E-2</v>
      </c>
    </row>
    <row r="50" spans="1:31" x14ac:dyDescent="0.25">
      <c r="A50" s="35" t="s">
        <v>64</v>
      </c>
      <c r="B50" s="36" t="s">
        <v>72</v>
      </c>
      <c r="C50" s="37">
        <v>24</v>
      </c>
      <c r="D50" s="37">
        <v>26</v>
      </c>
      <c r="E50" s="37">
        <f t="shared" si="8"/>
        <v>50</v>
      </c>
      <c r="F50" s="37"/>
      <c r="G50" s="38"/>
      <c r="H50" s="38"/>
      <c r="I50" s="38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>
        <v>50</v>
      </c>
      <c r="AC50" s="37"/>
      <c r="AD50" s="37">
        <f t="shared" si="9"/>
        <v>50</v>
      </c>
      <c r="AE50" s="39">
        <f t="shared" si="10"/>
        <v>0.10183299389002037</v>
      </c>
    </row>
    <row r="51" spans="1:31" x14ac:dyDescent="0.25">
      <c r="A51" s="35" t="s">
        <v>64</v>
      </c>
      <c r="B51" s="36" t="s">
        <v>73</v>
      </c>
      <c r="C51" s="37">
        <v>22</v>
      </c>
      <c r="D51" s="37">
        <v>21</v>
      </c>
      <c r="E51" s="37">
        <f t="shared" si="8"/>
        <v>43</v>
      </c>
      <c r="F51" s="37"/>
      <c r="G51" s="38"/>
      <c r="H51" s="38"/>
      <c r="I51" s="38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>
        <v>41</v>
      </c>
      <c r="AC51" s="37">
        <v>2</v>
      </c>
      <c r="AD51" s="37">
        <f t="shared" si="9"/>
        <v>43</v>
      </c>
      <c r="AE51" s="39">
        <f t="shared" si="10"/>
        <v>8.7576374745417518E-2</v>
      </c>
    </row>
    <row r="52" spans="1:31" x14ac:dyDescent="0.25">
      <c r="A52" s="35" t="s">
        <v>68</v>
      </c>
      <c r="B52" s="36" t="s">
        <v>74</v>
      </c>
      <c r="C52" s="37">
        <v>20</v>
      </c>
      <c r="D52" s="37">
        <v>26</v>
      </c>
      <c r="E52" s="37">
        <f t="shared" si="8"/>
        <v>46</v>
      </c>
      <c r="F52" s="37"/>
      <c r="G52" s="38"/>
      <c r="H52" s="38"/>
      <c r="I52" s="38"/>
      <c r="J52" s="37"/>
      <c r="K52" s="37"/>
      <c r="L52" s="37"/>
      <c r="M52" s="37"/>
      <c r="N52" s="37"/>
      <c r="O52" s="37"/>
      <c r="P52" s="37"/>
      <c r="Q52" s="37">
        <v>46</v>
      </c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>
        <f t="shared" si="9"/>
        <v>46</v>
      </c>
      <c r="AE52" s="39">
        <f t="shared" si="10"/>
        <v>9.368635437881874E-2</v>
      </c>
    </row>
    <row r="53" spans="1:31" x14ac:dyDescent="0.25">
      <c r="A53" s="35" t="s">
        <v>68</v>
      </c>
      <c r="B53" s="36" t="s">
        <v>75</v>
      </c>
      <c r="C53" s="37">
        <v>17</v>
      </c>
      <c r="D53" s="37">
        <v>31</v>
      </c>
      <c r="E53" s="37">
        <f t="shared" si="8"/>
        <v>48</v>
      </c>
      <c r="F53" s="37"/>
      <c r="G53" s="38">
        <v>1</v>
      </c>
      <c r="H53" s="38"/>
      <c r="I53" s="38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>
        <v>47</v>
      </c>
      <c r="AC53" s="37"/>
      <c r="AD53" s="37">
        <f t="shared" si="9"/>
        <v>48</v>
      </c>
      <c r="AE53" s="39">
        <f t="shared" si="10"/>
        <v>9.775967413441955E-2</v>
      </c>
    </row>
    <row r="54" spans="1:31" x14ac:dyDescent="0.25">
      <c r="A54" s="61" t="s">
        <v>68</v>
      </c>
      <c r="B54" s="36" t="s">
        <v>68</v>
      </c>
      <c r="C54" s="37">
        <v>7</v>
      </c>
      <c r="D54" s="37">
        <v>14</v>
      </c>
      <c r="E54" s="37">
        <f t="shared" ref="E54" si="11">SUM(C54:D54)</f>
        <v>21</v>
      </c>
      <c r="F54" s="37"/>
      <c r="G54" s="38"/>
      <c r="H54" s="38"/>
      <c r="I54" s="38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>
        <v>20</v>
      </c>
      <c r="AC54" s="37">
        <v>1</v>
      </c>
      <c r="AD54" s="37">
        <f t="shared" ref="AD54" si="12">SUM(F54:AC54)</f>
        <v>21</v>
      </c>
      <c r="AE54" s="39">
        <f t="shared" si="10"/>
        <v>4.2769857433808553E-2</v>
      </c>
    </row>
    <row r="55" spans="1:31" x14ac:dyDescent="0.25">
      <c r="A55" s="35" t="s">
        <v>64</v>
      </c>
      <c r="B55" s="36" t="s">
        <v>76</v>
      </c>
      <c r="C55" s="37">
        <v>24</v>
      </c>
      <c r="D55" s="37">
        <v>25</v>
      </c>
      <c r="E55" s="37">
        <f t="shared" si="8"/>
        <v>49</v>
      </c>
      <c r="F55" s="37"/>
      <c r="G55" s="38"/>
      <c r="H55" s="38"/>
      <c r="I55" s="38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>
        <v>49</v>
      </c>
      <c r="AD55" s="37">
        <f t="shared" si="9"/>
        <v>49</v>
      </c>
      <c r="AE55" s="39">
        <f t="shared" si="10"/>
        <v>9.9796334012219962E-2</v>
      </c>
    </row>
    <row r="56" spans="1:31" x14ac:dyDescent="0.25">
      <c r="A56" s="35" t="s">
        <v>68</v>
      </c>
      <c r="B56" s="36" t="s">
        <v>77</v>
      </c>
      <c r="C56" s="37">
        <v>21</v>
      </c>
      <c r="D56" s="37">
        <v>28</v>
      </c>
      <c r="E56" s="37">
        <f t="shared" si="8"/>
        <v>49</v>
      </c>
      <c r="F56" s="37"/>
      <c r="G56" s="38"/>
      <c r="H56" s="38"/>
      <c r="I56" s="38"/>
      <c r="J56" s="37"/>
      <c r="K56" s="37"/>
      <c r="L56" s="37"/>
      <c r="M56" s="37"/>
      <c r="N56" s="37"/>
      <c r="O56" s="37"/>
      <c r="P56" s="37"/>
      <c r="Q56" s="37">
        <v>1</v>
      </c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>
        <v>48</v>
      </c>
      <c r="AD56" s="37">
        <f t="shared" si="9"/>
        <v>49</v>
      </c>
      <c r="AE56" s="39">
        <f t="shared" si="10"/>
        <v>9.9796334012219962E-2</v>
      </c>
    </row>
    <row r="57" spans="1:31" x14ac:dyDescent="0.25">
      <c r="A57" s="131" t="s">
        <v>60</v>
      </c>
      <c r="B57" s="131"/>
      <c r="C57" s="62">
        <f>SUM(C44:C56)</f>
        <v>222</v>
      </c>
      <c r="D57" s="62">
        <f>SUM(D44:D56)</f>
        <v>269</v>
      </c>
      <c r="E57" s="63">
        <f>SUM(E44:E56)</f>
        <v>491</v>
      </c>
      <c r="F57" s="132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AB57" s="133"/>
      <c r="AC57" s="134"/>
      <c r="AD57" s="62">
        <f>SUM(AD44:AD56)</f>
        <v>491</v>
      </c>
      <c r="AE57" s="64">
        <f>SUM(AE44:AE56)</f>
        <v>1</v>
      </c>
    </row>
    <row r="58" spans="1:31" x14ac:dyDescent="0.25">
      <c r="C58" s="41"/>
      <c r="D58" s="41"/>
      <c r="E58" s="41"/>
      <c r="F58" s="41"/>
    </row>
    <row r="59" spans="1:31" x14ac:dyDescent="0.25">
      <c r="C59" s="41"/>
      <c r="D59" s="41"/>
      <c r="E59" s="41"/>
      <c r="F59" s="41"/>
    </row>
    <row r="60" spans="1:31" ht="18.75" x14ac:dyDescent="0.3">
      <c r="A60" s="130" t="s">
        <v>89</v>
      </c>
      <c r="B60" s="130"/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</row>
    <row r="61" spans="1:31" x14ac:dyDescent="0.25">
      <c r="A61" s="138" t="s">
        <v>27</v>
      </c>
      <c r="B61" s="138" t="s">
        <v>31</v>
      </c>
      <c r="C61" s="139" t="s">
        <v>28</v>
      </c>
      <c r="D61" s="140"/>
      <c r="E61" s="141"/>
      <c r="F61" s="137" t="s">
        <v>24</v>
      </c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5" t="s">
        <v>25</v>
      </c>
      <c r="AE61" s="142" t="s">
        <v>26</v>
      </c>
    </row>
    <row r="62" spans="1:31" ht="99.75" x14ac:dyDescent="0.25">
      <c r="A62" s="138"/>
      <c r="B62" s="138"/>
      <c r="C62" s="32" t="s">
        <v>30</v>
      </c>
      <c r="D62" s="32" t="s">
        <v>29</v>
      </c>
      <c r="E62" s="33" t="s">
        <v>25</v>
      </c>
      <c r="F62" s="34" t="s">
        <v>0</v>
      </c>
      <c r="G62" s="34" t="s">
        <v>1</v>
      </c>
      <c r="H62" s="34" t="s">
        <v>2</v>
      </c>
      <c r="I62" s="34" t="s">
        <v>3</v>
      </c>
      <c r="J62" s="34" t="s">
        <v>4</v>
      </c>
      <c r="K62" s="34" t="s">
        <v>5</v>
      </c>
      <c r="L62" s="34" t="s">
        <v>6</v>
      </c>
      <c r="M62" s="34" t="s">
        <v>7</v>
      </c>
      <c r="N62" s="34" t="s">
        <v>8</v>
      </c>
      <c r="O62" s="34" t="s">
        <v>9</v>
      </c>
      <c r="P62" s="34" t="s">
        <v>10</v>
      </c>
      <c r="Q62" s="34" t="s">
        <v>11</v>
      </c>
      <c r="R62" s="34" t="s">
        <v>12</v>
      </c>
      <c r="S62" s="34" t="s">
        <v>13</v>
      </c>
      <c r="T62" s="34" t="s">
        <v>14</v>
      </c>
      <c r="U62" s="34" t="s">
        <v>15</v>
      </c>
      <c r="V62" s="34" t="s">
        <v>16</v>
      </c>
      <c r="W62" s="34" t="s">
        <v>17</v>
      </c>
      <c r="X62" s="34" t="s">
        <v>18</v>
      </c>
      <c r="Y62" s="34" t="s">
        <v>19</v>
      </c>
      <c r="Z62" s="34" t="s">
        <v>20</v>
      </c>
      <c r="AA62" s="34" t="s">
        <v>21</v>
      </c>
      <c r="AB62" s="34" t="s">
        <v>22</v>
      </c>
      <c r="AC62" s="34" t="s">
        <v>23</v>
      </c>
      <c r="AD62" s="136"/>
      <c r="AE62" s="143"/>
    </row>
    <row r="63" spans="1:31" x14ac:dyDescent="0.25">
      <c r="A63" s="35" t="s">
        <v>80</v>
      </c>
      <c r="B63" s="36" t="s">
        <v>52</v>
      </c>
      <c r="C63" s="37">
        <v>17</v>
      </c>
      <c r="D63" s="37">
        <v>31</v>
      </c>
      <c r="E63" s="37">
        <f>SUM(C63:D63)</f>
        <v>48</v>
      </c>
      <c r="F63" s="38"/>
      <c r="G63" s="38"/>
      <c r="H63" s="38"/>
      <c r="I63" s="38"/>
      <c r="J63" s="37"/>
      <c r="K63" s="37"/>
      <c r="L63" s="37"/>
      <c r="M63" s="37"/>
      <c r="N63" s="37"/>
      <c r="O63" s="37"/>
      <c r="P63" s="37">
        <v>47</v>
      </c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>
        <v>1</v>
      </c>
      <c r="AC63" s="37"/>
      <c r="AD63" s="37">
        <f t="shared" ref="AD63:AD78" si="13">SUM(F63:AC63)</f>
        <v>48</v>
      </c>
      <c r="AE63" s="39">
        <f t="shared" ref="AE63:AE78" si="14">SUM(AD63)/SUM($AD$63:$AD$78)</f>
        <v>6.4000000000000001E-2</v>
      </c>
    </row>
    <row r="64" spans="1:31" x14ac:dyDescent="0.25">
      <c r="A64" s="35" t="s">
        <v>81</v>
      </c>
      <c r="B64" s="36" t="s">
        <v>53</v>
      </c>
      <c r="C64" s="37">
        <v>24</v>
      </c>
      <c r="D64" s="37">
        <v>31</v>
      </c>
      <c r="E64" s="37">
        <f t="shared" ref="E64:E78" si="15">SUM(C64:D64)</f>
        <v>55</v>
      </c>
      <c r="F64" s="37"/>
      <c r="G64" s="38"/>
      <c r="H64" s="38"/>
      <c r="I64" s="38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>
        <v>55</v>
      </c>
      <c r="Y64" s="37"/>
      <c r="Z64" s="37"/>
      <c r="AA64" s="37"/>
      <c r="AB64" s="37"/>
      <c r="AC64" s="37"/>
      <c r="AD64" s="37">
        <f t="shared" si="13"/>
        <v>55</v>
      </c>
      <c r="AE64" s="39">
        <f t="shared" si="14"/>
        <v>7.3333333333333334E-2</v>
      </c>
    </row>
    <row r="65" spans="1:31" x14ac:dyDescent="0.25">
      <c r="A65" s="35" t="s">
        <v>82</v>
      </c>
      <c r="B65" s="60" t="s">
        <v>54</v>
      </c>
      <c r="C65" s="37">
        <f>22+5</f>
        <v>27</v>
      </c>
      <c r="D65" s="37">
        <f>26+7</f>
        <v>33</v>
      </c>
      <c r="E65" s="37">
        <f t="shared" si="15"/>
        <v>60</v>
      </c>
      <c r="F65" s="37"/>
      <c r="G65" s="38"/>
      <c r="H65" s="38"/>
      <c r="I65" s="38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>
        <v>60</v>
      </c>
      <c r="AD65" s="37">
        <f t="shared" si="13"/>
        <v>60</v>
      </c>
      <c r="AE65" s="39">
        <f t="shared" si="14"/>
        <v>0.08</v>
      </c>
    </row>
    <row r="66" spans="1:31" x14ac:dyDescent="0.25">
      <c r="A66" s="35" t="s">
        <v>80</v>
      </c>
      <c r="B66" s="36" t="s">
        <v>55</v>
      </c>
      <c r="C66" s="37">
        <v>15</v>
      </c>
      <c r="D66" s="37">
        <v>18</v>
      </c>
      <c r="E66" s="37">
        <f t="shared" si="15"/>
        <v>33</v>
      </c>
      <c r="F66" s="37"/>
      <c r="G66" s="38"/>
      <c r="H66" s="38"/>
      <c r="I66" s="38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>
        <v>33</v>
      </c>
      <c r="AD66" s="37">
        <f t="shared" si="13"/>
        <v>33</v>
      </c>
      <c r="AE66" s="39">
        <f t="shared" si="14"/>
        <v>4.3999999999999997E-2</v>
      </c>
    </row>
    <row r="67" spans="1:31" x14ac:dyDescent="0.25">
      <c r="A67" s="35" t="s">
        <v>82</v>
      </c>
      <c r="B67" s="36" t="s">
        <v>56</v>
      </c>
      <c r="C67" s="37">
        <v>10</v>
      </c>
      <c r="D67" s="37">
        <v>27</v>
      </c>
      <c r="E67" s="37">
        <f t="shared" si="15"/>
        <v>37</v>
      </c>
      <c r="F67" s="37"/>
      <c r="G67" s="38"/>
      <c r="H67" s="38"/>
      <c r="I67" s="38">
        <v>21</v>
      </c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>
        <v>16</v>
      </c>
      <c r="AD67" s="37">
        <f t="shared" si="13"/>
        <v>37</v>
      </c>
      <c r="AE67" s="39">
        <f t="shared" si="14"/>
        <v>4.9333333333333333E-2</v>
      </c>
    </row>
    <row r="68" spans="1:31" x14ac:dyDescent="0.25">
      <c r="A68" s="35" t="s">
        <v>81</v>
      </c>
      <c r="B68" s="36" t="s">
        <v>57</v>
      </c>
      <c r="C68" s="37">
        <v>26</v>
      </c>
      <c r="D68" s="37">
        <v>21</v>
      </c>
      <c r="E68" s="37">
        <f t="shared" si="15"/>
        <v>47</v>
      </c>
      <c r="F68" s="37"/>
      <c r="G68" s="38"/>
      <c r="H68" s="38"/>
      <c r="I68" s="38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>
        <v>47</v>
      </c>
      <c r="AC68" s="37"/>
      <c r="AD68" s="37">
        <f t="shared" si="13"/>
        <v>47</v>
      </c>
      <c r="AE68" s="39">
        <f t="shared" si="14"/>
        <v>6.2666666666666662E-2</v>
      </c>
    </row>
    <row r="69" spans="1:31" x14ac:dyDescent="0.25">
      <c r="A69" s="35" t="s">
        <v>81</v>
      </c>
      <c r="B69" s="36" t="s">
        <v>45</v>
      </c>
      <c r="C69" s="37">
        <v>35</v>
      </c>
      <c r="D69" s="37">
        <v>25</v>
      </c>
      <c r="E69" s="37">
        <f t="shared" si="15"/>
        <v>60</v>
      </c>
      <c r="F69" s="37"/>
      <c r="G69" s="38"/>
      <c r="H69" s="38"/>
      <c r="I69" s="38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>
        <v>60</v>
      </c>
      <c r="AC69" s="37"/>
      <c r="AD69" s="37">
        <f t="shared" si="13"/>
        <v>60</v>
      </c>
      <c r="AE69" s="39">
        <f t="shared" si="14"/>
        <v>0.08</v>
      </c>
    </row>
    <row r="70" spans="1:31" x14ac:dyDescent="0.25">
      <c r="A70" s="35" t="s">
        <v>82</v>
      </c>
      <c r="B70" s="36" t="s">
        <v>46</v>
      </c>
      <c r="C70" s="37">
        <v>16</v>
      </c>
      <c r="D70" s="37">
        <v>42</v>
      </c>
      <c r="E70" s="37">
        <f t="shared" si="15"/>
        <v>58</v>
      </c>
      <c r="F70" s="37"/>
      <c r="G70" s="38"/>
      <c r="H70" s="38"/>
      <c r="I70" s="38">
        <v>55</v>
      </c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>
        <v>3</v>
      </c>
      <c r="AC70" s="37"/>
      <c r="AD70" s="37">
        <f t="shared" si="13"/>
        <v>58</v>
      </c>
      <c r="AE70" s="39">
        <f t="shared" si="14"/>
        <v>7.7333333333333337E-2</v>
      </c>
    </row>
    <row r="71" spans="1:31" x14ac:dyDescent="0.25">
      <c r="A71" s="35" t="s">
        <v>83</v>
      </c>
      <c r="B71" s="36" t="s">
        <v>47</v>
      </c>
      <c r="C71" s="37">
        <v>13</v>
      </c>
      <c r="D71" s="37">
        <v>22</v>
      </c>
      <c r="E71" s="56">
        <f t="shared" si="15"/>
        <v>35</v>
      </c>
      <c r="F71" s="37">
        <v>1</v>
      </c>
      <c r="G71" s="38"/>
      <c r="H71" s="38"/>
      <c r="I71" s="38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>
        <v>26</v>
      </c>
      <c r="W71" s="37"/>
      <c r="X71" s="37"/>
      <c r="Y71" s="37"/>
      <c r="Z71" s="37"/>
      <c r="AA71" s="37"/>
      <c r="AB71" s="37">
        <v>8</v>
      </c>
      <c r="AC71" s="37"/>
      <c r="AD71" s="37">
        <f t="shared" si="13"/>
        <v>35</v>
      </c>
      <c r="AE71" s="39">
        <f t="shared" si="14"/>
        <v>4.6666666666666669E-2</v>
      </c>
    </row>
    <row r="72" spans="1:31" x14ac:dyDescent="0.25">
      <c r="A72" s="35" t="s">
        <v>83</v>
      </c>
      <c r="B72" s="36" t="s">
        <v>159</v>
      </c>
      <c r="C72" s="37">
        <v>15</v>
      </c>
      <c r="D72" s="37">
        <v>27</v>
      </c>
      <c r="E72" s="56">
        <f t="shared" si="15"/>
        <v>42</v>
      </c>
      <c r="F72" s="37"/>
      <c r="G72" s="38"/>
      <c r="H72" s="38"/>
      <c r="I72" s="38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>
        <v>42</v>
      </c>
      <c r="W72" s="37"/>
      <c r="X72" s="37"/>
      <c r="Y72" s="37"/>
      <c r="Z72" s="37"/>
      <c r="AA72" s="37"/>
      <c r="AB72" s="37"/>
      <c r="AC72" s="37"/>
      <c r="AD72" s="37">
        <f t="shared" si="13"/>
        <v>42</v>
      </c>
      <c r="AE72" s="39">
        <f t="shared" si="14"/>
        <v>5.6000000000000001E-2</v>
      </c>
    </row>
    <row r="73" spans="1:31" x14ac:dyDescent="0.25">
      <c r="A73" s="35" t="s">
        <v>83</v>
      </c>
      <c r="B73" s="36" t="s">
        <v>160</v>
      </c>
      <c r="C73" s="37">
        <v>17</v>
      </c>
      <c r="D73" s="37">
        <v>26</v>
      </c>
      <c r="E73" s="56">
        <f t="shared" si="15"/>
        <v>43</v>
      </c>
      <c r="F73" s="37"/>
      <c r="G73" s="38"/>
      <c r="H73" s="38"/>
      <c r="I73" s="38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>
        <v>43</v>
      </c>
      <c r="W73" s="37"/>
      <c r="X73" s="37"/>
      <c r="Y73" s="37"/>
      <c r="Z73" s="37"/>
      <c r="AA73" s="37"/>
      <c r="AB73" s="37"/>
      <c r="AC73" s="37"/>
      <c r="AD73" s="37">
        <f t="shared" si="13"/>
        <v>43</v>
      </c>
      <c r="AE73" s="39">
        <f t="shared" si="14"/>
        <v>5.7333333333333333E-2</v>
      </c>
    </row>
    <row r="74" spans="1:31" x14ac:dyDescent="0.25">
      <c r="A74" s="35" t="s">
        <v>80</v>
      </c>
      <c r="B74" s="36" t="s">
        <v>48</v>
      </c>
      <c r="C74" s="37">
        <v>9</v>
      </c>
      <c r="D74" s="37">
        <v>24</v>
      </c>
      <c r="E74" s="37">
        <f t="shared" si="15"/>
        <v>33</v>
      </c>
      <c r="F74" s="37"/>
      <c r="G74" s="38"/>
      <c r="H74" s="38"/>
      <c r="I74" s="38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>
        <v>33</v>
      </c>
      <c r="AD74" s="37">
        <f t="shared" si="13"/>
        <v>33</v>
      </c>
      <c r="AE74" s="39">
        <f t="shared" si="14"/>
        <v>4.3999999999999997E-2</v>
      </c>
    </row>
    <row r="75" spans="1:31" x14ac:dyDescent="0.25">
      <c r="A75" s="35" t="s">
        <v>84</v>
      </c>
      <c r="B75" s="36" t="s">
        <v>49</v>
      </c>
      <c r="C75" s="37">
        <v>13</v>
      </c>
      <c r="D75" s="37">
        <v>22</v>
      </c>
      <c r="E75" s="37">
        <f t="shared" si="15"/>
        <v>35</v>
      </c>
      <c r="F75" s="37"/>
      <c r="G75" s="38"/>
      <c r="H75" s="38"/>
      <c r="I75" s="38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>
        <v>35</v>
      </c>
      <c r="X75" s="37"/>
      <c r="Y75" s="37"/>
      <c r="Z75" s="37"/>
      <c r="AA75" s="37"/>
      <c r="AB75" s="37"/>
      <c r="AC75" s="37"/>
      <c r="AD75" s="37">
        <f t="shared" si="13"/>
        <v>35</v>
      </c>
      <c r="AE75" s="39">
        <f t="shared" si="14"/>
        <v>4.6666666666666669E-2</v>
      </c>
    </row>
    <row r="76" spans="1:31" x14ac:dyDescent="0.25">
      <c r="A76" s="35" t="s">
        <v>81</v>
      </c>
      <c r="B76" s="60" t="s">
        <v>145</v>
      </c>
      <c r="C76" s="37">
        <v>17</v>
      </c>
      <c r="D76" s="37">
        <v>38</v>
      </c>
      <c r="E76" s="37">
        <f t="shared" si="15"/>
        <v>55</v>
      </c>
      <c r="F76" s="37"/>
      <c r="G76" s="38"/>
      <c r="H76" s="38"/>
      <c r="I76" s="38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>
        <v>55</v>
      </c>
      <c r="AC76" s="37"/>
      <c r="AD76" s="37">
        <f t="shared" si="13"/>
        <v>55</v>
      </c>
      <c r="AE76" s="39">
        <f t="shared" si="14"/>
        <v>7.3333333333333334E-2</v>
      </c>
    </row>
    <row r="77" spans="1:31" x14ac:dyDescent="0.25">
      <c r="A77" s="35" t="s">
        <v>81</v>
      </c>
      <c r="B77" s="60" t="s">
        <v>50</v>
      </c>
      <c r="C77" s="37">
        <v>26</v>
      </c>
      <c r="D77" s="37">
        <v>27</v>
      </c>
      <c r="E77" s="37">
        <f t="shared" si="15"/>
        <v>53</v>
      </c>
      <c r="F77" s="37"/>
      <c r="G77" s="38"/>
      <c r="H77" s="38"/>
      <c r="I77" s="38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>
        <v>53</v>
      </c>
      <c r="AD77" s="37">
        <f t="shared" si="13"/>
        <v>53</v>
      </c>
      <c r="AE77" s="39">
        <f t="shared" si="14"/>
        <v>7.0666666666666669E-2</v>
      </c>
    </row>
    <row r="78" spans="1:31" x14ac:dyDescent="0.25">
      <c r="A78" s="35" t="s">
        <v>80</v>
      </c>
      <c r="B78" s="36" t="s">
        <v>51</v>
      </c>
      <c r="C78" s="37">
        <v>12</v>
      </c>
      <c r="D78" s="37">
        <v>44</v>
      </c>
      <c r="E78" s="37">
        <f t="shared" si="15"/>
        <v>56</v>
      </c>
      <c r="F78" s="37"/>
      <c r="G78" s="38"/>
      <c r="H78" s="38"/>
      <c r="I78" s="38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>
        <v>56</v>
      </c>
      <c r="AC78" s="37"/>
      <c r="AD78" s="37">
        <f t="shared" si="13"/>
        <v>56</v>
      </c>
      <c r="AE78" s="39">
        <f t="shared" si="14"/>
        <v>7.4666666666666673E-2</v>
      </c>
    </row>
    <row r="79" spans="1:31" x14ac:dyDescent="0.25">
      <c r="A79" s="131" t="s">
        <v>60</v>
      </c>
      <c r="B79" s="131"/>
      <c r="C79" s="62">
        <f>SUM(C63:C78)</f>
        <v>292</v>
      </c>
      <c r="D79" s="62">
        <f>SUM(D63:D78)</f>
        <v>458</v>
      </c>
      <c r="E79" s="63">
        <f>SUM(E63:E78)</f>
        <v>750</v>
      </c>
      <c r="F79" s="132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33"/>
      <c r="Y79" s="133"/>
      <c r="Z79" s="133"/>
      <c r="AA79" s="133"/>
      <c r="AB79" s="133"/>
      <c r="AC79" s="134"/>
      <c r="AD79" s="62">
        <f>SUM(AD63:AD78)</f>
        <v>750</v>
      </c>
      <c r="AE79" s="64">
        <f>SUM(AE63:AE78)</f>
        <v>1</v>
      </c>
    </row>
    <row r="80" spans="1:31" x14ac:dyDescent="0.25">
      <c r="C80" s="41"/>
      <c r="D80" s="41"/>
      <c r="E80" s="41"/>
      <c r="F80" s="41"/>
    </row>
    <row r="81" spans="1:31" x14ac:dyDescent="0.25">
      <c r="C81" s="41"/>
      <c r="D81" s="41"/>
      <c r="E81" s="41"/>
      <c r="F81" s="41"/>
    </row>
    <row r="82" spans="1:31" ht="18.75" x14ac:dyDescent="0.3">
      <c r="A82" s="130" t="s">
        <v>131</v>
      </c>
      <c r="B82" s="130"/>
      <c r="C82" s="130"/>
      <c r="D82" s="130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30"/>
      <c r="R82" s="130"/>
      <c r="S82" s="130"/>
      <c r="T82" s="130"/>
      <c r="U82" s="130"/>
      <c r="V82" s="130"/>
      <c r="W82" s="130"/>
      <c r="X82" s="130"/>
      <c r="Y82" s="130"/>
      <c r="Z82" s="130"/>
      <c r="AA82" s="130"/>
      <c r="AB82" s="130"/>
      <c r="AC82" s="130"/>
      <c r="AD82" s="130"/>
      <c r="AE82" s="130"/>
    </row>
    <row r="83" spans="1:31" ht="27" customHeight="1" x14ac:dyDescent="0.25">
      <c r="A83" s="138" t="s">
        <v>27</v>
      </c>
      <c r="B83" s="138" t="s">
        <v>31</v>
      </c>
      <c r="C83" s="139" t="s">
        <v>28</v>
      </c>
      <c r="D83" s="140"/>
      <c r="E83" s="141"/>
      <c r="F83" s="137" t="s">
        <v>24</v>
      </c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5" t="s">
        <v>25</v>
      </c>
      <c r="AE83" s="142" t="s">
        <v>26</v>
      </c>
    </row>
    <row r="84" spans="1:31" ht="99.75" x14ac:dyDescent="0.25">
      <c r="A84" s="138"/>
      <c r="B84" s="138"/>
      <c r="C84" s="32" t="s">
        <v>30</v>
      </c>
      <c r="D84" s="32" t="s">
        <v>29</v>
      </c>
      <c r="E84" s="33" t="s">
        <v>25</v>
      </c>
      <c r="F84" s="34" t="s">
        <v>0</v>
      </c>
      <c r="G84" s="34" t="s">
        <v>1</v>
      </c>
      <c r="H84" s="34" t="s">
        <v>2</v>
      </c>
      <c r="I84" s="34" t="s">
        <v>3</v>
      </c>
      <c r="J84" s="34" t="s">
        <v>4</v>
      </c>
      <c r="K84" s="34" t="s">
        <v>5</v>
      </c>
      <c r="L84" s="34" t="s">
        <v>6</v>
      </c>
      <c r="M84" s="34" t="s">
        <v>7</v>
      </c>
      <c r="N84" s="34" t="s">
        <v>8</v>
      </c>
      <c r="O84" s="34" t="s">
        <v>9</v>
      </c>
      <c r="P84" s="34" t="s">
        <v>10</v>
      </c>
      <c r="Q84" s="34" t="s">
        <v>11</v>
      </c>
      <c r="R84" s="34" t="s">
        <v>12</v>
      </c>
      <c r="S84" s="34" t="s">
        <v>13</v>
      </c>
      <c r="T84" s="34" t="s">
        <v>14</v>
      </c>
      <c r="U84" s="34" t="s">
        <v>15</v>
      </c>
      <c r="V84" s="34" t="s">
        <v>16</v>
      </c>
      <c r="W84" s="34" t="s">
        <v>17</v>
      </c>
      <c r="X84" s="34" t="s">
        <v>18</v>
      </c>
      <c r="Y84" s="34" t="s">
        <v>19</v>
      </c>
      <c r="Z84" s="34" t="s">
        <v>20</v>
      </c>
      <c r="AA84" s="34" t="s">
        <v>21</v>
      </c>
      <c r="AB84" s="34" t="s">
        <v>22</v>
      </c>
      <c r="AC84" s="34" t="s">
        <v>23</v>
      </c>
      <c r="AD84" s="136"/>
      <c r="AE84" s="143"/>
    </row>
    <row r="85" spans="1:31" x14ac:dyDescent="0.25">
      <c r="A85" s="35" t="s">
        <v>103</v>
      </c>
      <c r="B85" s="36" t="s">
        <v>104</v>
      </c>
      <c r="C85" s="37">
        <v>21</v>
      </c>
      <c r="D85" s="37">
        <v>13</v>
      </c>
      <c r="E85" s="37">
        <f>SUM(C85:D85)</f>
        <v>34</v>
      </c>
      <c r="F85" s="38"/>
      <c r="G85" s="38"/>
      <c r="H85" s="38"/>
      <c r="I85" s="38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>
        <v>34</v>
      </c>
      <c r="AC85" s="37"/>
      <c r="AD85" s="37">
        <f t="shared" ref="AD85:AD97" si="16">SUM(F85:AC85)</f>
        <v>34</v>
      </c>
      <c r="AE85" s="39">
        <f t="shared" ref="AE85:AE97" si="17">SUM(AD85)/SUM($AD$85:$AD$97)</f>
        <v>7.2340425531914887E-2</v>
      </c>
    </row>
    <row r="86" spans="1:31" x14ac:dyDescent="0.25">
      <c r="A86" s="35" t="s">
        <v>105</v>
      </c>
      <c r="B86" s="36" t="s">
        <v>106</v>
      </c>
      <c r="C86" s="37">
        <v>7</v>
      </c>
      <c r="D86" s="37">
        <v>11</v>
      </c>
      <c r="E86" s="37">
        <f t="shared" ref="E86:E97" si="18">SUM(C86:D86)</f>
        <v>18</v>
      </c>
      <c r="F86" s="37"/>
      <c r="G86" s="38"/>
      <c r="H86" s="38">
        <v>1</v>
      </c>
      <c r="I86" s="38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>
        <v>17</v>
      </c>
      <c r="AC86" s="37"/>
      <c r="AD86" s="37">
        <f t="shared" si="16"/>
        <v>18</v>
      </c>
      <c r="AE86" s="39">
        <f t="shared" si="17"/>
        <v>3.8297872340425532E-2</v>
      </c>
    </row>
    <row r="87" spans="1:31" x14ac:dyDescent="0.25">
      <c r="A87" s="35" t="s">
        <v>103</v>
      </c>
      <c r="B87" s="36" t="s">
        <v>103</v>
      </c>
      <c r="C87" s="37">
        <v>14</v>
      </c>
      <c r="D87" s="37">
        <v>32</v>
      </c>
      <c r="E87" s="37">
        <f t="shared" si="18"/>
        <v>46</v>
      </c>
      <c r="F87" s="37"/>
      <c r="G87" s="38"/>
      <c r="H87" s="38"/>
      <c r="I87" s="38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>
        <v>46</v>
      </c>
      <c r="AC87" s="37"/>
      <c r="AD87" s="37">
        <f t="shared" si="16"/>
        <v>46</v>
      </c>
      <c r="AE87" s="39">
        <f t="shared" si="17"/>
        <v>9.7872340425531917E-2</v>
      </c>
    </row>
    <row r="88" spans="1:31" x14ac:dyDescent="0.25">
      <c r="A88" s="35" t="s">
        <v>105</v>
      </c>
      <c r="B88" s="36" t="s">
        <v>107</v>
      </c>
      <c r="C88" s="37">
        <v>15</v>
      </c>
      <c r="D88" s="37">
        <v>16</v>
      </c>
      <c r="E88" s="37">
        <f t="shared" si="18"/>
        <v>31</v>
      </c>
      <c r="F88" s="37"/>
      <c r="G88" s="38"/>
      <c r="H88" s="38"/>
      <c r="I88" s="38"/>
      <c r="J88" s="37"/>
      <c r="K88" s="37"/>
      <c r="L88" s="37"/>
      <c r="M88" s="37"/>
      <c r="N88" s="37"/>
      <c r="O88" s="37"/>
      <c r="P88" s="37"/>
      <c r="Q88" s="37">
        <v>16</v>
      </c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>
        <v>15</v>
      </c>
      <c r="AC88" s="37"/>
      <c r="AD88" s="37">
        <f t="shared" si="16"/>
        <v>31</v>
      </c>
      <c r="AE88" s="39">
        <f t="shared" si="17"/>
        <v>6.5957446808510636E-2</v>
      </c>
    </row>
    <row r="89" spans="1:31" x14ac:dyDescent="0.25">
      <c r="A89" s="35" t="s">
        <v>105</v>
      </c>
      <c r="B89" s="36" t="s">
        <v>105</v>
      </c>
      <c r="C89" s="37">
        <v>11</v>
      </c>
      <c r="D89" s="37">
        <v>15</v>
      </c>
      <c r="E89" s="37">
        <f t="shared" si="18"/>
        <v>26</v>
      </c>
      <c r="F89" s="37"/>
      <c r="G89" s="38">
        <v>1</v>
      </c>
      <c r="H89" s="38"/>
      <c r="I89" s="38"/>
      <c r="J89" s="37"/>
      <c r="K89" s="37"/>
      <c r="L89" s="37"/>
      <c r="M89" s="37"/>
      <c r="N89" s="37"/>
      <c r="O89" s="37"/>
      <c r="P89" s="37"/>
      <c r="Q89" s="37">
        <v>1</v>
      </c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>
        <v>24</v>
      </c>
      <c r="AC89" s="37"/>
      <c r="AD89" s="37">
        <f t="shared" si="16"/>
        <v>26</v>
      </c>
      <c r="AE89" s="39">
        <f t="shared" si="17"/>
        <v>5.5319148936170209E-2</v>
      </c>
    </row>
    <row r="90" spans="1:31" x14ac:dyDescent="0.25">
      <c r="A90" s="35" t="s">
        <v>103</v>
      </c>
      <c r="B90" s="36" t="s">
        <v>108</v>
      </c>
      <c r="C90" s="37">
        <v>21</v>
      </c>
      <c r="D90" s="37">
        <v>18</v>
      </c>
      <c r="E90" s="37">
        <f t="shared" si="18"/>
        <v>39</v>
      </c>
      <c r="F90" s="37"/>
      <c r="G90" s="38"/>
      <c r="H90" s="38"/>
      <c r="I90" s="38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>
        <v>39</v>
      </c>
      <c r="AC90" s="37"/>
      <c r="AD90" s="37">
        <f t="shared" si="16"/>
        <v>39</v>
      </c>
      <c r="AE90" s="39">
        <f t="shared" si="17"/>
        <v>8.2978723404255314E-2</v>
      </c>
    </row>
    <row r="91" spans="1:31" x14ac:dyDescent="0.25">
      <c r="A91" s="35" t="s">
        <v>105</v>
      </c>
      <c r="B91" s="60" t="s">
        <v>109</v>
      </c>
      <c r="C91" s="37">
        <v>13</v>
      </c>
      <c r="D91" s="37">
        <v>28</v>
      </c>
      <c r="E91" s="37">
        <f t="shared" si="18"/>
        <v>41</v>
      </c>
      <c r="F91" s="37"/>
      <c r="G91" s="38"/>
      <c r="H91" s="38"/>
      <c r="I91" s="38"/>
      <c r="J91" s="37"/>
      <c r="K91" s="37"/>
      <c r="L91" s="37"/>
      <c r="M91" s="37"/>
      <c r="N91" s="37"/>
      <c r="O91" s="37">
        <v>3</v>
      </c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>
        <v>38</v>
      </c>
      <c r="AC91" s="37"/>
      <c r="AD91" s="37">
        <f t="shared" si="16"/>
        <v>41</v>
      </c>
      <c r="AE91" s="39">
        <f t="shared" si="17"/>
        <v>8.723404255319149E-2</v>
      </c>
    </row>
    <row r="92" spans="1:31" x14ac:dyDescent="0.25">
      <c r="A92" s="35" t="s">
        <v>103</v>
      </c>
      <c r="B92" s="60" t="s">
        <v>110</v>
      </c>
      <c r="C92" s="37">
        <v>23</v>
      </c>
      <c r="D92" s="37">
        <v>35</v>
      </c>
      <c r="E92" s="37">
        <f t="shared" si="18"/>
        <v>58</v>
      </c>
      <c r="F92" s="37"/>
      <c r="G92" s="38"/>
      <c r="H92" s="38"/>
      <c r="I92" s="38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>
        <v>58</v>
      </c>
      <c r="AC92" s="37"/>
      <c r="AD92" s="37">
        <f t="shared" si="16"/>
        <v>58</v>
      </c>
      <c r="AE92" s="39">
        <f t="shared" si="17"/>
        <v>0.12340425531914893</v>
      </c>
    </row>
    <row r="93" spans="1:31" x14ac:dyDescent="0.25">
      <c r="A93" s="35" t="s">
        <v>103</v>
      </c>
      <c r="B93" s="60" t="s">
        <v>117</v>
      </c>
      <c r="C93" s="37">
        <v>17</v>
      </c>
      <c r="D93" s="37">
        <v>14</v>
      </c>
      <c r="E93" s="37">
        <f t="shared" si="18"/>
        <v>31</v>
      </c>
      <c r="F93" s="37"/>
      <c r="G93" s="38"/>
      <c r="H93" s="38"/>
      <c r="I93" s="38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>
        <v>1</v>
      </c>
      <c r="AC93" s="37">
        <v>30</v>
      </c>
      <c r="AD93" s="37">
        <f t="shared" si="16"/>
        <v>31</v>
      </c>
      <c r="AE93" s="39">
        <f t="shared" si="17"/>
        <v>6.5957446808510636E-2</v>
      </c>
    </row>
    <row r="94" spans="1:31" x14ac:dyDescent="0.25">
      <c r="A94" s="35" t="s">
        <v>103</v>
      </c>
      <c r="B94" s="36" t="s">
        <v>111</v>
      </c>
      <c r="C94" s="37">
        <v>22</v>
      </c>
      <c r="D94" s="37">
        <v>21</v>
      </c>
      <c r="E94" s="37">
        <f t="shared" si="18"/>
        <v>43</v>
      </c>
      <c r="F94" s="37"/>
      <c r="G94" s="38"/>
      <c r="H94" s="38"/>
      <c r="I94" s="38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>
        <v>43</v>
      </c>
      <c r="AC94" s="37"/>
      <c r="AD94" s="37">
        <f t="shared" si="16"/>
        <v>43</v>
      </c>
      <c r="AE94" s="39">
        <f t="shared" si="17"/>
        <v>9.1489361702127653E-2</v>
      </c>
    </row>
    <row r="95" spans="1:31" x14ac:dyDescent="0.25">
      <c r="A95" s="35" t="s">
        <v>103</v>
      </c>
      <c r="B95" s="36" t="s">
        <v>112</v>
      </c>
      <c r="C95" s="37">
        <v>22</v>
      </c>
      <c r="D95" s="37">
        <v>19</v>
      </c>
      <c r="E95" s="37">
        <f t="shared" si="18"/>
        <v>41</v>
      </c>
      <c r="F95" s="37"/>
      <c r="G95" s="38"/>
      <c r="H95" s="38"/>
      <c r="I95" s="38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>
        <v>41</v>
      </c>
      <c r="AC95" s="37"/>
      <c r="AD95" s="37">
        <f t="shared" si="16"/>
        <v>41</v>
      </c>
      <c r="AE95" s="39">
        <f t="shared" si="17"/>
        <v>8.723404255319149E-2</v>
      </c>
    </row>
    <row r="96" spans="1:31" x14ac:dyDescent="0.25">
      <c r="A96" s="35" t="s">
        <v>103</v>
      </c>
      <c r="B96" s="36" t="s">
        <v>113</v>
      </c>
      <c r="C96" s="37">
        <v>13</v>
      </c>
      <c r="D96" s="37">
        <v>20</v>
      </c>
      <c r="E96" s="37">
        <f t="shared" si="18"/>
        <v>33</v>
      </c>
      <c r="F96" s="37"/>
      <c r="G96" s="38"/>
      <c r="H96" s="38"/>
      <c r="I96" s="38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>
        <v>33</v>
      </c>
      <c r="AC96" s="37"/>
      <c r="AD96" s="37">
        <f t="shared" si="16"/>
        <v>33</v>
      </c>
      <c r="AE96" s="39">
        <f t="shared" si="17"/>
        <v>7.0212765957446813E-2</v>
      </c>
    </row>
    <row r="97" spans="1:31" x14ac:dyDescent="0.25">
      <c r="A97" s="35" t="s">
        <v>103</v>
      </c>
      <c r="B97" s="36" t="s">
        <v>114</v>
      </c>
      <c r="C97" s="37">
        <v>17</v>
      </c>
      <c r="D97" s="37">
        <v>12</v>
      </c>
      <c r="E97" s="37">
        <f t="shared" si="18"/>
        <v>29</v>
      </c>
      <c r="F97" s="37"/>
      <c r="G97" s="38"/>
      <c r="H97" s="38"/>
      <c r="I97" s="38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>
        <v>29</v>
      </c>
      <c r="AC97" s="37"/>
      <c r="AD97" s="37">
        <f t="shared" si="16"/>
        <v>29</v>
      </c>
      <c r="AE97" s="39">
        <f t="shared" si="17"/>
        <v>6.1702127659574467E-2</v>
      </c>
    </row>
    <row r="98" spans="1:31" x14ac:dyDescent="0.25">
      <c r="A98" s="131" t="s">
        <v>60</v>
      </c>
      <c r="B98" s="131"/>
      <c r="C98" s="62">
        <f>SUM(C85:C97)</f>
        <v>216</v>
      </c>
      <c r="D98" s="62">
        <f>SUM(D85:D97)</f>
        <v>254</v>
      </c>
      <c r="E98" s="63">
        <f>SUM(E85:E97)</f>
        <v>470</v>
      </c>
      <c r="F98" s="132"/>
      <c r="G98" s="133"/>
      <c r="H98" s="133"/>
      <c r="I98" s="133"/>
      <c r="J98" s="133"/>
      <c r="K98" s="133"/>
      <c r="L98" s="133"/>
      <c r="M98" s="133"/>
      <c r="N98" s="133"/>
      <c r="O98" s="133"/>
      <c r="P98" s="133"/>
      <c r="Q98" s="133"/>
      <c r="R98" s="133"/>
      <c r="S98" s="133"/>
      <c r="T98" s="133"/>
      <c r="U98" s="133"/>
      <c r="V98" s="133"/>
      <c r="W98" s="133"/>
      <c r="X98" s="133"/>
      <c r="Y98" s="133"/>
      <c r="Z98" s="133"/>
      <c r="AA98" s="133"/>
      <c r="AB98" s="133"/>
      <c r="AC98" s="134"/>
      <c r="AD98" s="62">
        <f>SUM(AD85:AD97)</f>
        <v>470</v>
      </c>
      <c r="AE98" s="64">
        <f>SUM(AE85:AE97)</f>
        <v>1</v>
      </c>
    </row>
    <row r="99" spans="1:31" x14ac:dyDescent="0.25">
      <c r="C99" s="41"/>
      <c r="D99" s="41"/>
      <c r="E99" s="41"/>
      <c r="F99" s="41"/>
    </row>
    <row r="100" spans="1:31" x14ac:dyDescent="0.25">
      <c r="C100" s="41"/>
      <c r="D100" s="41"/>
      <c r="E100" s="41"/>
      <c r="F100" s="41"/>
    </row>
    <row r="101" spans="1:31" hidden="1" x14ac:dyDescent="0.25">
      <c r="C101" s="41"/>
      <c r="D101" s="41"/>
      <c r="E101" s="41"/>
      <c r="F101" s="41"/>
    </row>
    <row r="102" spans="1:31" hidden="1" x14ac:dyDescent="0.25">
      <c r="C102" s="41"/>
      <c r="D102" s="41"/>
      <c r="E102" s="41"/>
      <c r="F102" s="41"/>
    </row>
    <row r="103" spans="1:31" hidden="1" x14ac:dyDescent="0.25">
      <c r="C103" s="41"/>
      <c r="D103" s="41"/>
      <c r="E103" s="41"/>
      <c r="F103" s="41"/>
    </row>
    <row r="104" spans="1:31" ht="18.75" x14ac:dyDescent="0.3">
      <c r="A104" s="130" t="s">
        <v>130</v>
      </c>
      <c r="B104" s="130"/>
      <c r="C104" s="130"/>
      <c r="D104" s="130"/>
      <c r="E104" s="130"/>
      <c r="F104" s="130"/>
      <c r="G104" s="130"/>
      <c r="H104" s="130"/>
      <c r="I104" s="130"/>
      <c r="J104" s="130"/>
      <c r="K104" s="130"/>
      <c r="L104" s="130"/>
      <c r="M104" s="130"/>
      <c r="N104" s="130"/>
      <c r="O104" s="130"/>
      <c r="P104" s="130"/>
      <c r="Q104" s="130"/>
      <c r="R104" s="130"/>
      <c r="S104" s="130"/>
      <c r="T104" s="130"/>
      <c r="U104" s="130"/>
      <c r="V104" s="130"/>
      <c r="W104" s="130"/>
      <c r="X104" s="130"/>
      <c r="Y104" s="130"/>
      <c r="Z104" s="130"/>
      <c r="AA104" s="130"/>
      <c r="AB104" s="130"/>
      <c r="AC104" s="130"/>
      <c r="AD104" s="130"/>
      <c r="AE104" s="130"/>
    </row>
    <row r="105" spans="1:31" x14ac:dyDescent="0.25">
      <c r="A105" s="138" t="s">
        <v>27</v>
      </c>
      <c r="B105" s="138" t="s">
        <v>31</v>
      </c>
      <c r="C105" s="139" t="s">
        <v>28</v>
      </c>
      <c r="D105" s="140"/>
      <c r="E105" s="141"/>
      <c r="F105" s="137" t="s">
        <v>24</v>
      </c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5" t="s">
        <v>25</v>
      </c>
      <c r="AE105" s="142" t="s">
        <v>26</v>
      </c>
    </row>
    <row r="106" spans="1:31" ht="100.5" x14ac:dyDescent="0.25">
      <c r="A106" s="138"/>
      <c r="B106" s="138"/>
      <c r="C106" s="32" t="s">
        <v>30</v>
      </c>
      <c r="D106" s="32" t="s">
        <v>29</v>
      </c>
      <c r="E106" s="33" t="s">
        <v>25</v>
      </c>
      <c r="F106" s="34" t="s">
        <v>0</v>
      </c>
      <c r="G106" s="34" t="s">
        <v>1</v>
      </c>
      <c r="H106" s="34" t="s">
        <v>2</v>
      </c>
      <c r="I106" s="34" t="s">
        <v>3</v>
      </c>
      <c r="J106" s="34" t="s">
        <v>4</v>
      </c>
      <c r="K106" s="34" t="s">
        <v>5</v>
      </c>
      <c r="L106" s="34" t="s">
        <v>6</v>
      </c>
      <c r="M106" s="34" t="s">
        <v>7</v>
      </c>
      <c r="N106" s="34" t="s">
        <v>8</v>
      </c>
      <c r="O106" s="34" t="s">
        <v>9</v>
      </c>
      <c r="P106" s="34" t="s">
        <v>10</v>
      </c>
      <c r="Q106" s="34" t="s">
        <v>11</v>
      </c>
      <c r="R106" s="34" t="s">
        <v>12</v>
      </c>
      <c r="S106" s="34" t="s">
        <v>13</v>
      </c>
      <c r="T106" s="34" t="s">
        <v>14</v>
      </c>
      <c r="U106" s="34" t="s">
        <v>15</v>
      </c>
      <c r="V106" s="34" t="s">
        <v>16</v>
      </c>
      <c r="W106" s="34" t="s">
        <v>17</v>
      </c>
      <c r="X106" s="34" t="s">
        <v>18</v>
      </c>
      <c r="Y106" s="34" t="s">
        <v>19</v>
      </c>
      <c r="Z106" s="34" t="s">
        <v>20</v>
      </c>
      <c r="AA106" s="34" t="s">
        <v>21</v>
      </c>
      <c r="AB106" s="34" t="s">
        <v>22</v>
      </c>
      <c r="AC106" s="34" t="s">
        <v>23</v>
      </c>
      <c r="AD106" s="136"/>
      <c r="AE106" s="143"/>
    </row>
    <row r="107" spans="1:31" x14ac:dyDescent="0.25">
      <c r="A107" s="35" t="s">
        <v>115</v>
      </c>
      <c r="B107" s="60" t="s">
        <v>116</v>
      </c>
      <c r="C107" s="37">
        <v>22</v>
      </c>
      <c r="D107" s="37">
        <v>7</v>
      </c>
      <c r="E107" s="37">
        <f>SUM(C107:D107)</f>
        <v>29</v>
      </c>
      <c r="F107" s="38"/>
      <c r="G107" s="38"/>
      <c r="H107" s="38"/>
      <c r="I107" s="38"/>
      <c r="J107" s="37"/>
      <c r="K107" s="37"/>
      <c r="L107" s="37"/>
      <c r="M107" s="37"/>
      <c r="N107" s="37"/>
      <c r="O107" s="37"/>
      <c r="P107" s="37"/>
      <c r="Q107" s="37">
        <v>13</v>
      </c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>
        <v>16</v>
      </c>
      <c r="AC107" s="37"/>
      <c r="AD107" s="37">
        <f>SUM(F107:AC107)</f>
        <v>29</v>
      </c>
      <c r="AE107" s="39">
        <f t="shared" ref="AE107:AE118" si="19">SUM(AD107)/SUM($AD$107:$AD$118)</f>
        <v>6.13107822410148E-2</v>
      </c>
    </row>
    <row r="108" spans="1:31" x14ac:dyDescent="0.25">
      <c r="A108" s="35" t="s">
        <v>118</v>
      </c>
      <c r="B108" s="36" t="s">
        <v>118</v>
      </c>
      <c r="C108" s="37">
        <v>15</v>
      </c>
      <c r="D108" s="37">
        <v>29</v>
      </c>
      <c r="E108" s="37">
        <f t="shared" ref="E108:E118" si="20">SUM(C108:D108)</f>
        <v>44</v>
      </c>
      <c r="F108" s="37"/>
      <c r="G108" s="38"/>
      <c r="H108" s="38"/>
      <c r="I108" s="38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>
        <v>43</v>
      </c>
      <c r="AC108" s="37">
        <v>1</v>
      </c>
      <c r="AD108" s="37">
        <f t="shared" ref="AD108:AD118" si="21">SUM(F108:AC108)</f>
        <v>44</v>
      </c>
      <c r="AE108" s="39">
        <f t="shared" si="19"/>
        <v>9.3023255813953487E-2</v>
      </c>
    </row>
    <row r="109" spans="1:31" x14ac:dyDescent="0.25">
      <c r="A109" s="35" t="s">
        <v>118</v>
      </c>
      <c r="B109" s="36" t="s">
        <v>119</v>
      </c>
      <c r="C109" s="37">
        <v>17</v>
      </c>
      <c r="D109" s="37">
        <v>21</v>
      </c>
      <c r="E109" s="37">
        <f t="shared" si="20"/>
        <v>38</v>
      </c>
      <c r="F109" s="37"/>
      <c r="G109" s="38"/>
      <c r="H109" s="38"/>
      <c r="I109" s="38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>
        <v>38</v>
      </c>
      <c r="AD109" s="37">
        <f t="shared" si="21"/>
        <v>38</v>
      </c>
      <c r="AE109" s="39">
        <f t="shared" si="19"/>
        <v>8.0338266384778007E-2</v>
      </c>
    </row>
    <row r="110" spans="1:31" ht="14.25" customHeight="1" x14ac:dyDescent="0.25">
      <c r="A110" s="35" t="s">
        <v>120</v>
      </c>
      <c r="B110" s="36" t="s">
        <v>121</v>
      </c>
      <c r="C110" s="37">
        <v>26</v>
      </c>
      <c r="D110" s="37">
        <v>26</v>
      </c>
      <c r="E110" s="37">
        <f t="shared" si="20"/>
        <v>52</v>
      </c>
      <c r="F110" s="37"/>
      <c r="G110" s="38"/>
      <c r="H110" s="38"/>
      <c r="I110" s="38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>
        <v>52</v>
      </c>
      <c r="AC110" s="37"/>
      <c r="AD110" s="37">
        <f t="shared" si="21"/>
        <v>52</v>
      </c>
      <c r="AE110" s="39">
        <f t="shared" si="19"/>
        <v>0.10993657505285412</v>
      </c>
    </row>
    <row r="111" spans="1:31" x14ac:dyDescent="0.25">
      <c r="A111" s="35" t="s">
        <v>118</v>
      </c>
      <c r="B111" s="36" t="s">
        <v>122</v>
      </c>
      <c r="C111" s="37">
        <v>22</v>
      </c>
      <c r="D111" s="37">
        <v>26</v>
      </c>
      <c r="E111" s="37">
        <f t="shared" si="20"/>
        <v>48</v>
      </c>
      <c r="F111" s="37"/>
      <c r="G111" s="38"/>
      <c r="H111" s="38"/>
      <c r="I111" s="38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>
        <v>48</v>
      </c>
      <c r="AD111" s="37">
        <f t="shared" si="21"/>
        <v>48</v>
      </c>
      <c r="AE111" s="39">
        <f t="shared" si="19"/>
        <v>0.1014799154334038</v>
      </c>
    </row>
    <row r="112" spans="1:31" x14ac:dyDescent="0.25">
      <c r="A112" s="35" t="s">
        <v>118</v>
      </c>
      <c r="B112" s="36" t="s">
        <v>123</v>
      </c>
      <c r="C112" s="37">
        <v>21</v>
      </c>
      <c r="D112" s="37">
        <v>16</v>
      </c>
      <c r="E112" s="37">
        <f t="shared" si="20"/>
        <v>37</v>
      </c>
      <c r="F112" s="37"/>
      <c r="G112" s="38"/>
      <c r="H112" s="38"/>
      <c r="I112" s="38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>
        <v>33</v>
      </c>
      <c r="AC112" s="37">
        <v>4</v>
      </c>
      <c r="AD112" s="37">
        <f t="shared" si="21"/>
        <v>37</v>
      </c>
      <c r="AE112" s="39">
        <f t="shared" si="19"/>
        <v>7.8224101479915431E-2</v>
      </c>
    </row>
    <row r="113" spans="1:31" x14ac:dyDescent="0.25">
      <c r="A113" s="35" t="s">
        <v>118</v>
      </c>
      <c r="B113" s="36" t="s">
        <v>124</v>
      </c>
      <c r="C113" s="37">
        <v>17</v>
      </c>
      <c r="D113" s="37">
        <v>27</v>
      </c>
      <c r="E113" s="37">
        <f t="shared" si="20"/>
        <v>44</v>
      </c>
      <c r="F113" s="37"/>
      <c r="G113" s="38"/>
      <c r="H113" s="38"/>
      <c r="I113" s="38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>
        <v>44</v>
      </c>
      <c r="AC113" s="37"/>
      <c r="AD113" s="37">
        <f t="shared" si="21"/>
        <v>44</v>
      </c>
      <c r="AE113" s="39">
        <f t="shared" si="19"/>
        <v>9.3023255813953487E-2</v>
      </c>
    </row>
    <row r="114" spans="1:31" x14ac:dyDescent="0.25">
      <c r="A114" s="35" t="s">
        <v>120</v>
      </c>
      <c r="B114" s="36" t="s">
        <v>125</v>
      </c>
      <c r="C114" s="37">
        <v>17</v>
      </c>
      <c r="D114" s="37">
        <v>21</v>
      </c>
      <c r="E114" s="37">
        <f t="shared" si="20"/>
        <v>38</v>
      </c>
      <c r="F114" s="37"/>
      <c r="G114" s="38"/>
      <c r="H114" s="38"/>
      <c r="I114" s="38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>
        <v>38</v>
      </c>
      <c r="AC114" s="37"/>
      <c r="AD114" s="37">
        <f t="shared" si="21"/>
        <v>38</v>
      </c>
      <c r="AE114" s="39">
        <f t="shared" si="19"/>
        <v>8.0338266384778007E-2</v>
      </c>
    </row>
    <row r="115" spans="1:31" x14ac:dyDescent="0.25">
      <c r="A115" s="35" t="s">
        <v>120</v>
      </c>
      <c r="B115" s="36" t="s">
        <v>126</v>
      </c>
      <c r="C115" s="37">
        <v>8</v>
      </c>
      <c r="D115" s="37">
        <v>25</v>
      </c>
      <c r="E115" s="37">
        <f t="shared" si="20"/>
        <v>33</v>
      </c>
      <c r="F115" s="37"/>
      <c r="G115" s="38"/>
      <c r="H115" s="38"/>
      <c r="I115" s="38"/>
      <c r="J115" s="37"/>
      <c r="K115" s="37"/>
      <c r="L115" s="37"/>
      <c r="M115" s="37"/>
      <c r="N115" s="37"/>
      <c r="O115" s="37"/>
      <c r="P115" s="37">
        <v>2</v>
      </c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>
        <v>31</v>
      </c>
      <c r="AC115" s="37"/>
      <c r="AD115" s="37">
        <f t="shared" si="21"/>
        <v>33</v>
      </c>
      <c r="AE115" s="39">
        <f t="shared" si="19"/>
        <v>6.9767441860465115E-2</v>
      </c>
    </row>
    <row r="116" spans="1:31" x14ac:dyDescent="0.25">
      <c r="A116" s="35" t="s">
        <v>118</v>
      </c>
      <c r="B116" s="36" t="s">
        <v>127</v>
      </c>
      <c r="C116" s="37">
        <v>17</v>
      </c>
      <c r="D116" s="37">
        <v>27</v>
      </c>
      <c r="E116" s="37">
        <f t="shared" si="20"/>
        <v>44</v>
      </c>
      <c r="F116" s="37"/>
      <c r="G116" s="38"/>
      <c r="H116" s="38"/>
      <c r="I116" s="38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>
        <v>44</v>
      </c>
      <c r="AD116" s="37">
        <f t="shared" si="21"/>
        <v>44</v>
      </c>
      <c r="AE116" s="39">
        <f t="shared" si="19"/>
        <v>9.3023255813953487E-2</v>
      </c>
    </row>
    <row r="117" spans="1:31" x14ac:dyDescent="0.25">
      <c r="A117" s="35" t="s">
        <v>120</v>
      </c>
      <c r="B117" s="36" t="s">
        <v>128</v>
      </c>
      <c r="C117" s="37">
        <v>8</v>
      </c>
      <c r="D117" s="37">
        <v>9</v>
      </c>
      <c r="E117" s="37">
        <f t="shared" si="20"/>
        <v>17</v>
      </c>
      <c r="F117" s="37"/>
      <c r="G117" s="38"/>
      <c r="H117" s="38"/>
      <c r="I117" s="38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>
        <v>17</v>
      </c>
      <c r="AC117" s="37"/>
      <c r="AD117" s="37">
        <f t="shared" si="21"/>
        <v>17</v>
      </c>
      <c r="AE117" s="39">
        <f t="shared" si="19"/>
        <v>3.5940803382663845E-2</v>
      </c>
    </row>
    <row r="118" spans="1:31" x14ac:dyDescent="0.25">
      <c r="A118" s="35" t="s">
        <v>115</v>
      </c>
      <c r="B118" s="36" t="s">
        <v>129</v>
      </c>
      <c r="C118" s="37">
        <v>18</v>
      </c>
      <c r="D118" s="37">
        <v>31</v>
      </c>
      <c r="E118" s="37">
        <f t="shared" si="20"/>
        <v>49</v>
      </c>
      <c r="F118" s="37"/>
      <c r="G118" s="38"/>
      <c r="H118" s="38"/>
      <c r="I118" s="38"/>
      <c r="J118" s="37"/>
      <c r="K118" s="37"/>
      <c r="L118" s="37"/>
      <c r="M118" s="37"/>
      <c r="N118" s="37"/>
      <c r="O118" s="37">
        <v>48</v>
      </c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>
        <v>1</v>
      </c>
      <c r="AC118" s="37"/>
      <c r="AD118" s="37">
        <f t="shared" si="21"/>
        <v>49</v>
      </c>
      <c r="AE118" s="39">
        <f t="shared" si="19"/>
        <v>0.10359408033826638</v>
      </c>
    </row>
    <row r="119" spans="1:31" x14ac:dyDescent="0.25">
      <c r="A119" s="131" t="s">
        <v>60</v>
      </c>
      <c r="B119" s="131"/>
      <c r="C119" s="62">
        <f>SUM(C107:C118)</f>
        <v>208</v>
      </c>
      <c r="D119" s="62">
        <f>SUM(D107:D118)</f>
        <v>265</v>
      </c>
      <c r="E119" s="63">
        <f>SUM(E107:E118)</f>
        <v>473</v>
      </c>
      <c r="F119" s="132"/>
      <c r="G119" s="133"/>
      <c r="H119" s="133"/>
      <c r="I119" s="133"/>
      <c r="J119" s="133"/>
      <c r="K119" s="133"/>
      <c r="L119" s="133"/>
      <c r="M119" s="133"/>
      <c r="N119" s="133"/>
      <c r="O119" s="133"/>
      <c r="P119" s="133"/>
      <c r="Q119" s="133"/>
      <c r="R119" s="133"/>
      <c r="S119" s="133"/>
      <c r="T119" s="133"/>
      <c r="U119" s="133"/>
      <c r="V119" s="133"/>
      <c r="W119" s="133"/>
      <c r="X119" s="133"/>
      <c r="Y119" s="133"/>
      <c r="Z119" s="133"/>
      <c r="AA119" s="133"/>
      <c r="AB119" s="133"/>
      <c r="AC119" s="134"/>
      <c r="AD119" s="62">
        <f>SUM(AD107:AD118)</f>
        <v>473</v>
      </c>
      <c r="AE119" s="64">
        <f>SUM(AE107:AE118)</f>
        <v>0.99999999999999989</v>
      </c>
    </row>
    <row r="120" spans="1:31" x14ac:dyDescent="0.25">
      <c r="C120" s="41"/>
      <c r="D120" s="41"/>
      <c r="E120" s="41"/>
      <c r="F120" s="41"/>
    </row>
    <row r="121" spans="1:31" x14ac:dyDescent="0.25">
      <c r="C121" s="41"/>
      <c r="D121" s="41"/>
      <c r="E121" s="41"/>
      <c r="F121" s="41"/>
    </row>
    <row r="122" spans="1:31" x14ac:dyDescent="0.25">
      <c r="C122" s="41"/>
      <c r="D122" s="41"/>
      <c r="E122" s="41"/>
      <c r="F122" s="41"/>
    </row>
    <row r="123" spans="1:31" x14ac:dyDescent="0.25">
      <c r="C123" s="41"/>
      <c r="D123" s="41"/>
      <c r="E123" s="41"/>
      <c r="F123" s="41"/>
    </row>
    <row r="124" spans="1:31" x14ac:dyDescent="0.25">
      <c r="C124" s="41"/>
      <c r="D124" s="41"/>
      <c r="E124" s="41"/>
      <c r="F124" s="41"/>
    </row>
    <row r="125" spans="1:31" x14ac:dyDescent="0.25">
      <c r="C125" s="41"/>
      <c r="D125" s="41"/>
      <c r="E125" s="41"/>
      <c r="F125" s="41"/>
    </row>
    <row r="126" spans="1:31" x14ac:dyDescent="0.25">
      <c r="C126" s="41"/>
      <c r="D126" s="41"/>
      <c r="E126" s="41"/>
      <c r="F126" s="41"/>
    </row>
    <row r="127" spans="1:31" x14ac:dyDescent="0.25">
      <c r="C127" s="41"/>
      <c r="D127" s="41"/>
      <c r="E127" s="41"/>
      <c r="F127" s="41"/>
    </row>
    <row r="128" spans="1:31" x14ac:dyDescent="0.25">
      <c r="C128" s="41"/>
      <c r="D128" s="41"/>
      <c r="E128" s="41"/>
      <c r="F128" s="41"/>
    </row>
    <row r="129" spans="3:6" x14ac:dyDescent="0.25">
      <c r="C129" s="41"/>
      <c r="D129" s="41"/>
      <c r="E129" s="41"/>
      <c r="F129" s="41"/>
    </row>
    <row r="130" spans="3:6" x14ac:dyDescent="0.25">
      <c r="C130" s="41"/>
      <c r="D130" s="41"/>
      <c r="E130" s="41"/>
      <c r="F130" s="41"/>
    </row>
    <row r="131" spans="3:6" x14ac:dyDescent="0.25">
      <c r="C131" s="41"/>
      <c r="D131" s="41"/>
      <c r="E131" s="41"/>
      <c r="F131" s="41"/>
    </row>
    <row r="132" spans="3:6" x14ac:dyDescent="0.25">
      <c r="C132" s="41"/>
      <c r="D132" s="41"/>
      <c r="E132" s="41"/>
      <c r="F132" s="41"/>
    </row>
    <row r="133" spans="3:6" x14ac:dyDescent="0.25">
      <c r="C133" s="41"/>
      <c r="D133" s="41"/>
      <c r="E133" s="41"/>
      <c r="F133" s="41"/>
    </row>
    <row r="134" spans="3:6" x14ac:dyDescent="0.25">
      <c r="C134" s="41"/>
      <c r="D134" s="41"/>
      <c r="E134" s="41"/>
      <c r="F134" s="41"/>
    </row>
    <row r="135" spans="3:6" x14ac:dyDescent="0.25">
      <c r="C135" s="41"/>
      <c r="D135" s="41"/>
      <c r="E135" s="41"/>
      <c r="F135" s="41"/>
    </row>
    <row r="136" spans="3:6" x14ac:dyDescent="0.25">
      <c r="C136" s="41"/>
      <c r="D136" s="41"/>
      <c r="E136" s="41"/>
      <c r="F136" s="41"/>
    </row>
    <row r="137" spans="3:6" x14ac:dyDescent="0.25">
      <c r="C137" s="41"/>
      <c r="D137" s="41"/>
      <c r="E137" s="41"/>
      <c r="F137" s="41"/>
    </row>
    <row r="138" spans="3:6" x14ac:dyDescent="0.25">
      <c r="C138" s="41"/>
      <c r="D138" s="41"/>
      <c r="E138" s="41"/>
      <c r="F138" s="41"/>
    </row>
    <row r="139" spans="3:6" x14ac:dyDescent="0.25">
      <c r="C139" s="41"/>
      <c r="D139" s="41"/>
      <c r="E139" s="41"/>
      <c r="F139" s="41"/>
    </row>
    <row r="140" spans="3:6" x14ac:dyDescent="0.25">
      <c r="C140" s="41"/>
      <c r="D140" s="41"/>
      <c r="E140" s="41"/>
      <c r="F140" s="41"/>
    </row>
    <row r="141" spans="3:6" x14ac:dyDescent="0.25">
      <c r="C141" s="41"/>
      <c r="D141" s="41"/>
      <c r="E141" s="41"/>
      <c r="F141" s="41"/>
    </row>
    <row r="142" spans="3:6" x14ac:dyDescent="0.25">
      <c r="C142" s="41"/>
      <c r="D142" s="41"/>
      <c r="E142" s="41"/>
      <c r="F142" s="41"/>
    </row>
    <row r="143" spans="3:6" x14ac:dyDescent="0.25">
      <c r="C143" s="41"/>
      <c r="D143" s="41"/>
      <c r="E143" s="41"/>
      <c r="F143" s="41"/>
    </row>
    <row r="144" spans="3:6" x14ac:dyDescent="0.25">
      <c r="C144" s="41"/>
      <c r="D144" s="41"/>
      <c r="E144" s="41"/>
      <c r="F144" s="41"/>
    </row>
    <row r="145" spans="3:6" x14ac:dyDescent="0.25">
      <c r="C145" s="41"/>
      <c r="D145" s="41"/>
      <c r="E145" s="41"/>
      <c r="F145" s="41"/>
    </row>
    <row r="146" spans="3:6" x14ac:dyDescent="0.25">
      <c r="C146" s="41"/>
      <c r="D146" s="41"/>
      <c r="E146" s="41"/>
      <c r="F146" s="41"/>
    </row>
    <row r="147" spans="3:6" x14ac:dyDescent="0.25">
      <c r="C147" s="41"/>
      <c r="D147" s="41"/>
      <c r="E147" s="41"/>
      <c r="F147" s="41"/>
    </row>
    <row r="148" spans="3:6" x14ac:dyDescent="0.25">
      <c r="C148" s="41"/>
      <c r="D148" s="41"/>
      <c r="E148" s="41"/>
      <c r="F148" s="41"/>
    </row>
    <row r="149" spans="3:6" x14ac:dyDescent="0.25">
      <c r="C149" s="41"/>
      <c r="D149" s="41"/>
      <c r="E149" s="41"/>
      <c r="F149" s="41"/>
    </row>
    <row r="150" spans="3:6" x14ac:dyDescent="0.25">
      <c r="C150" s="41"/>
      <c r="D150" s="41"/>
      <c r="E150" s="41"/>
      <c r="F150" s="41"/>
    </row>
    <row r="151" spans="3:6" x14ac:dyDescent="0.25">
      <c r="C151" s="41"/>
      <c r="D151" s="41"/>
      <c r="E151" s="41"/>
      <c r="F151" s="41"/>
    </row>
    <row r="152" spans="3:6" x14ac:dyDescent="0.25">
      <c r="C152" s="41"/>
      <c r="D152" s="41"/>
      <c r="E152" s="41"/>
      <c r="F152" s="41"/>
    </row>
    <row r="153" spans="3:6" x14ac:dyDescent="0.25">
      <c r="C153" s="41"/>
      <c r="D153" s="41"/>
      <c r="E153" s="41"/>
      <c r="F153" s="41"/>
    </row>
    <row r="154" spans="3:6" x14ac:dyDescent="0.25">
      <c r="C154" s="41"/>
      <c r="D154" s="41"/>
      <c r="E154" s="41"/>
      <c r="F154" s="41"/>
    </row>
    <row r="155" spans="3:6" x14ac:dyDescent="0.25">
      <c r="C155" s="41"/>
      <c r="D155" s="41"/>
      <c r="E155" s="41"/>
      <c r="F155" s="41"/>
    </row>
    <row r="156" spans="3:6" x14ac:dyDescent="0.25">
      <c r="C156" s="41"/>
      <c r="D156" s="41"/>
      <c r="E156" s="41"/>
      <c r="F156" s="41"/>
    </row>
    <row r="157" spans="3:6" x14ac:dyDescent="0.25">
      <c r="C157" s="41"/>
      <c r="D157" s="41"/>
      <c r="E157" s="41"/>
      <c r="F157" s="41"/>
    </row>
    <row r="158" spans="3:6" x14ac:dyDescent="0.25">
      <c r="C158" s="41"/>
      <c r="D158" s="41"/>
      <c r="E158" s="41"/>
      <c r="F158" s="41"/>
    </row>
    <row r="159" spans="3:6" x14ac:dyDescent="0.25">
      <c r="C159" s="41"/>
      <c r="D159" s="41"/>
      <c r="E159" s="41"/>
      <c r="F159" s="41"/>
    </row>
    <row r="160" spans="3:6" x14ac:dyDescent="0.25">
      <c r="C160" s="41"/>
      <c r="D160" s="41"/>
      <c r="E160" s="41"/>
      <c r="F160" s="41"/>
    </row>
    <row r="161" spans="3:6" x14ac:dyDescent="0.25">
      <c r="C161" s="41"/>
      <c r="D161" s="41"/>
      <c r="E161" s="41"/>
      <c r="F161" s="41"/>
    </row>
    <row r="162" spans="3:6" x14ac:dyDescent="0.25">
      <c r="C162" s="41"/>
      <c r="D162" s="41"/>
      <c r="E162" s="41"/>
      <c r="F162" s="41"/>
    </row>
    <row r="163" spans="3:6" x14ac:dyDescent="0.25">
      <c r="C163" s="41"/>
      <c r="D163" s="41"/>
      <c r="E163" s="41"/>
      <c r="F163" s="41"/>
    </row>
    <row r="164" spans="3:6" x14ac:dyDescent="0.25">
      <c r="C164" s="41"/>
      <c r="D164" s="41"/>
      <c r="E164" s="41"/>
      <c r="F164" s="41"/>
    </row>
    <row r="165" spans="3:6" x14ac:dyDescent="0.25">
      <c r="C165" s="41"/>
      <c r="D165" s="41"/>
      <c r="E165" s="41"/>
      <c r="F165" s="41"/>
    </row>
    <row r="166" spans="3:6" x14ac:dyDescent="0.25">
      <c r="C166" s="41"/>
      <c r="D166" s="41"/>
      <c r="E166" s="41"/>
      <c r="F166" s="41"/>
    </row>
    <row r="167" spans="3:6" x14ac:dyDescent="0.25">
      <c r="C167" s="41"/>
      <c r="D167" s="41"/>
      <c r="E167" s="41"/>
      <c r="F167" s="41"/>
    </row>
    <row r="168" spans="3:6" x14ac:dyDescent="0.25">
      <c r="C168" s="41"/>
      <c r="D168" s="41"/>
      <c r="E168" s="41"/>
      <c r="F168" s="41"/>
    </row>
    <row r="169" spans="3:6" x14ac:dyDescent="0.25">
      <c r="C169" s="41"/>
      <c r="D169" s="41"/>
      <c r="E169" s="41"/>
      <c r="F169" s="41"/>
    </row>
    <row r="170" spans="3:6" x14ac:dyDescent="0.25">
      <c r="C170" s="41"/>
      <c r="D170" s="41"/>
      <c r="E170" s="41"/>
      <c r="F170" s="41"/>
    </row>
    <row r="171" spans="3:6" x14ac:dyDescent="0.25">
      <c r="C171" s="41"/>
      <c r="D171" s="41"/>
      <c r="E171" s="41"/>
      <c r="F171" s="41"/>
    </row>
    <row r="172" spans="3:6" x14ac:dyDescent="0.25">
      <c r="C172" s="41"/>
      <c r="D172" s="41"/>
      <c r="E172" s="41"/>
      <c r="F172" s="41"/>
    </row>
    <row r="173" spans="3:6" x14ac:dyDescent="0.25">
      <c r="C173" s="41"/>
      <c r="D173" s="41"/>
      <c r="E173" s="41"/>
      <c r="F173" s="41"/>
    </row>
    <row r="174" spans="3:6" x14ac:dyDescent="0.25">
      <c r="C174" s="41"/>
      <c r="D174" s="41"/>
      <c r="E174" s="41"/>
      <c r="F174" s="41"/>
    </row>
    <row r="175" spans="3:6" x14ac:dyDescent="0.25">
      <c r="C175" s="41"/>
      <c r="D175" s="41"/>
      <c r="E175" s="41"/>
      <c r="F175" s="41"/>
    </row>
    <row r="176" spans="3:6" x14ac:dyDescent="0.25">
      <c r="C176" s="41"/>
      <c r="D176" s="41"/>
      <c r="E176" s="41"/>
      <c r="F176" s="41"/>
    </row>
    <row r="177" spans="3:6" x14ac:dyDescent="0.25">
      <c r="C177" s="41"/>
      <c r="D177" s="41"/>
      <c r="E177" s="41"/>
      <c r="F177" s="41"/>
    </row>
    <row r="178" spans="3:6" x14ac:dyDescent="0.25">
      <c r="C178" s="41"/>
      <c r="D178" s="41"/>
      <c r="E178" s="41"/>
      <c r="F178" s="41"/>
    </row>
    <row r="179" spans="3:6" x14ac:dyDescent="0.25">
      <c r="C179" s="41"/>
      <c r="D179" s="41"/>
      <c r="E179" s="41"/>
      <c r="F179" s="41"/>
    </row>
    <row r="180" spans="3:6" x14ac:dyDescent="0.25">
      <c r="C180" s="41"/>
      <c r="D180" s="41"/>
      <c r="E180" s="41"/>
      <c r="F180" s="41"/>
    </row>
    <row r="181" spans="3:6" x14ac:dyDescent="0.25">
      <c r="C181" s="41"/>
      <c r="D181" s="41"/>
      <c r="E181" s="41"/>
      <c r="F181" s="41"/>
    </row>
    <row r="182" spans="3:6" x14ac:dyDescent="0.25">
      <c r="C182" s="41"/>
      <c r="D182" s="41"/>
      <c r="E182" s="41"/>
      <c r="F182" s="41"/>
    </row>
    <row r="183" spans="3:6" x14ac:dyDescent="0.25">
      <c r="C183" s="41"/>
      <c r="D183" s="41"/>
      <c r="E183" s="41"/>
      <c r="F183" s="41"/>
    </row>
    <row r="184" spans="3:6" x14ac:dyDescent="0.25">
      <c r="C184" s="41"/>
      <c r="D184" s="41"/>
      <c r="E184" s="41"/>
      <c r="F184" s="41"/>
    </row>
    <row r="185" spans="3:6" x14ac:dyDescent="0.25">
      <c r="C185" s="41"/>
      <c r="D185" s="41"/>
      <c r="E185" s="41"/>
      <c r="F185" s="41"/>
    </row>
    <row r="186" spans="3:6" x14ac:dyDescent="0.25">
      <c r="C186" s="41"/>
      <c r="D186" s="41"/>
      <c r="E186" s="41"/>
      <c r="F186" s="41"/>
    </row>
    <row r="187" spans="3:6" x14ac:dyDescent="0.25">
      <c r="C187" s="41"/>
      <c r="D187" s="41"/>
      <c r="E187" s="41"/>
      <c r="F187" s="41"/>
    </row>
    <row r="188" spans="3:6" x14ac:dyDescent="0.25">
      <c r="C188" s="41"/>
      <c r="D188" s="41"/>
      <c r="E188" s="41"/>
      <c r="F188" s="41"/>
    </row>
    <row r="189" spans="3:6" x14ac:dyDescent="0.25">
      <c r="C189" s="41"/>
      <c r="D189" s="41"/>
      <c r="E189" s="41"/>
      <c r="F189" s="41"/>
    </row>
    <row r="190" spans="3:6" x14ac:dyDescent="0.25">
      <c r="C190" s="41"/>
      <c r="D190" s="41"/>
      <c r="E190" s="41"/>
      <c r="F190" s="41"/>
    </row>
    <row r="191" spans="3:6" x14ac:dyDescent="0.25">
      <c r="C191" s="41"/>
      <c r="D191" s="41"/>
      <c r="E191" s="41"/>
      <c r="F191" s="41"/>
    </row>
    <row r="192" spans="3:6" x14ac:dyDescent="0.25">
      <c r="C192" s="41"/>
      <c r="D192" s="41"/>
      <c r="E192" s="41"/>
      <c r="F192" s="41"/>
    </row>
    <row r="193" spans="3:6" x14ac:dyDescent="0.25">
      <c r="C193" s="41"/>
      <c r="D193" s="41"/>
      <c r="E193" s="41"/>
      <c r="F193" s="41"/>
    </row>
    <row r="194" spans="3:6" x14ac:dyDescent="0.25">
      <c r="C194" s="41"/>
      <c r="D194" s="41"/>
      <c r="E194" s="41"/>
      <c r="F194" s="41"/>
    </row>
    <row r="195" spans="3:6" x14ac:dyDescent="0.25">
      <c r="C195" s="41"/>
      <c r="D195" s="41"/>
      <c r="E195" s="41"/>
      <c r="F195" s="41"/>
    </row>
  </sheetData>
  <mergeCells count="55">
    <mergeCell ref="A79:B79"/>
    <mergeCell ref="F79:AC79"/>
    <mergeCell ref="A18:B18"/>
    <mergeCell ref="F18:AC18"/>
    <mergeCell ref="A57:B57"/>
    <mergeCell ref="F57:AC57"/>
    <mergeCell ref="A24:A37"/>
    <mergeCell ref="A60:AE60"/>
    <mergeCell ref="A61:A62"/>
    <mergeCell ref="B61:B62"/>
    <mergeCell ref="F61:AC61"/>
    <mergeCell ref="AD61:AD62"/>
    <mergeCell ref="AE61:AE62"/>
    <mergeCell ref="A41:AE41"/>
    <mergeCell ref="A42:A43"/>
    <mergeCell ref="B42:B43"/>
    <mergeCell ref="C83:E83"/>
    <mergeCell ref="A82:AE82"/>
    <mergeCell ref="A83:A84"/>
    <mergeCell ref="B83:B84"/>
    <mergeCell ref="F83:AC83"/>
    <mergeCell ref="AD83:AD84"/>
    <mergeCell ref="AE83:AE84"/>
    <mergeCell ref="A119:B119"/>
    <mergeCell ref="F119:AC119"/>
    <mergeCell ref="A98:B98"/>
    <mergeCell ref="F98:AC98"/>
    <mergeCell ref="A104:AE104"/>
    <mergeCell ref="A105:A106"/>
    <mergeCell ref="B105:B106"/>
    <mergeCell ref="F105:AC105"/>
    <mergeCell ref="AD105:AD106"/>
    <mergeCell ref="AE105:AE106"/>
    <mergeCell ref="C105:E105"/>
    <mergeCell ref="A2:AE2"/>
    <mergeCell ref="A3:A4"/>
    <mergeCell ref="B3:B4"/>
    <mergeCell ref="F3:AC3"/>
    <mergeCell ref="AD3:AD4"/>
    <mergeCell ref="AE3:AE4"/>
    <mergeCell ref="C3:E3"/>
    <mergeCell ref="F42:AC42"/>
    <mergeCell ref="AD42:AD43"/>
    <mergeCell ref="AE42:AE43"/>
    <mergeCell ref="C42:E42"/>
    <mergeCell ref="C61:E61"/>
    <mergeCell ref="A21:AE21"/>
    <mergeCell ref="A38:B38"/>
    <mergeCell ref="F38:AC38"/>
    <mergeCell ref="AD22:AD23"/>
    <mergeCell ref="F22:AC22"/>
    <mergeCell ref="A22:A23"/>
    <mergeCell ref="AE22:AE23"/>
    <mergeCell ref="B22:B23"/>
    <mergeCell ref="C22:E22"/>
  </mergeCells>
  <pageMargins left="0.23622047244094491" right="0.23622047244094491" top="0.74803149606299213" bottom="0.74803149606299213" header="0.31496062992125984" footer="0.31496062992125984"/>
  <pageSetup scale="6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General</vt:lpstr>
      <vt:lpstr>EDAD</vt:lpstr>
      <vt:lpstr>Departamento</vt:lpstr>
      <vt:lpstr>Regiones</vt:lpstr>
      <vt:lpstr>General!Área_de_impresión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Leticia Muñoz Bautista</dc:creator>
  <cp:lastModifiedBy>Walter Alejandro Cardona Lemus</cp:lastModifiedBy>
  <cp:lastPrinted>2023-09-07T14:22:51Z</cp:lastPrinted>
  <dcterms:created xsi:type="dcterms:W3CDTF">2022-09-09T18:31:47Z</dcterms:created>
  <dcterms:modified xsi:type="dcterms:W3CDTF">2023-09-29T16:29:52Z</dcterms:modified>
</cp:coreProperties>
</file>