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wcardona\Desktop\SOSEP GENERAL\MIS AÑOS DORADOS\SOCIO LINGUISTICA\"/>
    </mc:Choice>
  </mc:AlternateContent>
  <bookViews>
    <workbookView xWindow="0" yWindow="0" windowWidth="20490" windowHeight="7755"/>
  </bookViews>
  <sheets>
    <sheet name="General" sheetId="4" r:id="rId1"/>
    <sheet name="EDAD" sheetId="5" r:id="rId2"/>
    <sheet name="Departamento" sheetId="3" r:id="rId3"/>
    <sheet name="Regiones" sheetId="1" r:id="rId4"/>
  </sheets>
  <definedNames>
    <definedName name="_xlnm.Print_Area" localSheetId="0">General!$A$1:$AF$25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D96" i="1" l="1"/>
  <c r="E96" i="1"/>
  <c r="AE95" i="1"/>
  <c r="D96" i="1"/>
  <c r="C96" i="1"/>
  <c r="E71" i="1"/>
  <c r="AD71" i="1"/>
  <c r="AD70" i="1"/>
  <c r="E70" i="1"/>
  <c r="AD35" i="1"/>
  <c r="AD74" i="1"/>
  <c r="E6" i="5"/>
  <c r="E5" i="5"/>
  <c r="D6" i="5"/>
  <c r="D5" i="5"/>
  <c r="C6" i="5"/>
  <c r="C5" i="5"/>
  <c r="E10" i="4"/>
  <c r="F10" i="4"/>
  <c r="G10" i="4"/>
  <c r="H10" i="4"/>
  <c r="I10" i="4"/>
  <c r="J10" i="4"/>
  <c r="K10" i="4"/>
  <c r="L10" i="4"/>
  <c r="M10" i="4"/>
  <c r="N10" i="4"/>
  <c r="O10" i="4"/>
  <c r="R10" i="4"/>
  <c r="S10" i="4"/>
  <c r="T10" i="4"/>
  <c r="U10" i="4"/>
  <c r="V10" i="4"/>
  <c r="X10" i="4"/>
  <c r="Y10" i="4"/>
  <c r="Z10" i="4"/>
  <c r="AA10" i="4"/>
  <c r="D10" i="4"/>
  <c r="E132" i="3"/>
  <c r="AB33" i="3" l="1"/>
  <c r="AD33" i="3" s="1"/>
  <c r="D33" i="3"/>
  <c r="Z140" i="3" l="1"/>
  <c r="Y140" i="3"/>
  <c r="X140" i="3"/>
  <c r="W140" i="3"/>
  <c r="U140" i="3"/>
  <c r="T140" i="3"/>
  <c r="S140" i="3"/>
  <c r="R140" i="3"/>
  <c r="Q140" i="3"/>
  <c r="N140" i="3"/>
  <c r="M140" i="3"/>
  <c r="L140" i="3"/>
  <c r="K140" i="3"/>
  <c r="J140" i="3"/>
  <c r="I140" i="3"/>
  <c r="H140" i="3"/>
  <c r="G140" i="3"/>
  <c r="F140" i="3"/>
  <c r="E139" i="3"/>
  <c r="E138" i="3"/>
  <c r="E137" i="3"/>
  <c r="E136" i="3"/>
  <c r="E135" i="3"/>
  <c r="E134" i="3"/>
  <c r="E133" i="3"/>
  <c r="E131" i="3"/>
  <c r="E130" i="3"/>
  <c r="E129" i="3"/>
  <c r="E128" i="3"/>
  <c r="E127" i="3"/>
  <c r="E126" i="3"/>
  <c r="E125" i="3"/>
  <c r="AC120" i="3"/>
  <c r="AD20" i="4" s="1"/>
  <c r="AB120" i="3"/>
  <c r="AC20" i="4" s="1"/>
  <c r="AA120" i="3"/>
  <c r="AB20" i="4" s="1"/>
  <c r="Z120" i="3"/>
  <c r="AA20" i="4" s="1"/>
  <c r="Y120" i="3"/>
  <c r="Z20" i="4" s="1"/>
  <c r="X120" i="3"/>
  <c r="Y20" i="4" s="1"/>
  <c r="W120" i="3"/>
  <c r="X20" i="4" s="1"/>
  <c r="V120" i="3"/>
  <c r="W20" i="4" s="1"/>
  <c r="U120" i="3"/>
  <c r="V20" i="4" s="1"/>
  <c r="T120" i="3"/>
  <c r="U20" i="4" s="1"/>
  <c r="S120" i="3"/>
  <c r="T20" i="4" s="1"/>
  <c r="R120" i="3"/>
  <c r="S20" i="4" s="1"/>
  <c r="Q120" i="3"/>
  <c r="R20" i="4" s="1"/>
  <c r="P120" i="3"/>
  <c r="Q20" i="4" s="1"/>
  <c r="O120" i="3"/>
  <c r="P20" i="4" s="1"/>
  <c r="N120" i="3"/>
  <c r="O20" i="4" s="1"/>
  <c r="M120" i="3"/>
  <c r="N20" i="4" s="1"/>
  <c r="L120" i="3"/>
  <c r="M20" i="4" s="1"/>
  <c r="K120" i="3"/>
  <c r="L20" i="4" s="1"/>
  <c r="J120" i="3"/>
  <c r="K20" i="4" s="1"/>
  <c r="I120" i="3"/>
  <c r="J20" i="4" s="1"/>
  <c r="H120" i="3"/>
  <c r="I20" i="4" s="1"/>
  <c r="G120" i="3"/>
  <c r="H20" i="4" s="1"/>
  <c r="F120" i="3"/>
  <c r="G20" i="4" s="1"/>
  <c r="E119" i="3"/>
  <c r="E118" i="3"/>
  <c r="E117" i="3"/>
  <c r="E116" i="3"/>
  <c r="E120" i="3" s="1"/>
  <c r="F20" i="4" s="1"/>
  <c r="AC114" i="3"/>
  <c r="AD15" i="4" s="1"/>
  <c r="AA114" i="3"/>
  <c r="AB15" i="4" s="1"/>
  <c r="Z114" i="3"/>
  <c r="AA15" i="4" s="1"/>
  <c r="Y114" i="3"/>
  <c r="Z15" i="4" s="1"/>
  <c r="X114" i="3"/>
  <c r="Y15" i="4" s="1"/>
  <c r="W114" i="3"/>
  <c r="X15" i="4" s="1"/>
  <c r="V114" i="3"/>
  <c r="W15" i="4" s="1"/>
  <c r="U114" i="3"/>
  <c r="V15" i="4" s="1"/>
  <c r="T114" i="3"/>
  <c r="U15" i="4" s="1"/>
  <c r="S114" i="3"/>
  <c r="T15" i="4" s="1"/>
  <c r="R114" i="3"/>
  <c r="S15" i="4" s="1"/>
  <c r="P114" i="3"/>
  <c r="Q15" i="4" s="1"/>
  <c r="O114" i="3"/>
  <c r="P15" i="4" s="1"/>
  <c r="N114" i="3"/>
  <c r="O15" i="4" s="1"/>
  <c r="M114" i="3"/>
  <c r="N15" i="4" s="1"/>
  <c r="L114" i="3"/>
  <c r="M15" i="4" s="1"/>
  <c r="K114" i="3"/>
  <c r="L15" i="4" s="1"/>
  <c r="J114" i="3"/>
  <c r="K15" i="4" s="1"/>
  <c r="I114" i="3"/>
  <c r="J15" i="4" s="1"/>
  <c r="H114" i="3"/>
  <c r="I15" i="4" s="1"/>
  <c r="G114" i="3"/>
  <c r="H15" i="4" s="1"/>
  <c r="F114" i="3"/>
  <c r="G15" i="4" s="1"/>
  <c r="E113" i="3"/>
  <c r="E112" i="3"/>
  <c r="E114" i="3" s="1"/>
  <c r="F15" i="4" s="1"/>
  <c r="AB109" i="3"/>
  <c r="AC13" i="4" s="1"/>
  <c r="AA109" i="3"/>
  <c r="AB13" i="4" s="1"/>
  <c r="Z109" i="3"/>
  <c r="AA13" i="4" s="1"/>
  <c r="Y109" i="3"/>
  <c r="Z13" i="4" s="1"/>
  <c r="X109" i="3"/>
  <c r="Y13" i="4" s="1"/>
  <c r="W109" i="3"/>
  <c r="X13" i="4" s="1"/>
  <c r="V109" i="3"/>
  <c r="W13" i="4" s="1"/>
  <c r="U109" i="3"/>
  <c r="V13" i="4" s="1"/>
  <c r="T109" i="3"/>
  <c r="U13" i="4" s="1"/>
  <c r="S109" i="3"/>
  <c r="T13" i="4" s="1"/>
  <c r="R109" i="3"/>
  <c r="S13" i="4" s="1"/>
  <c r="Q109" i="3"/>
  <c r="R13" i="4" s="1"/>
  <c r="P109" i="3"/>
  <c r="Q13" i="4" s="1"/>
  <c r="O109" i="3"/>
  <c r="P13" i="4" s="1"/>
  <c r="N109" i="3"/>
  <c r="O13" i="4" s="1"/>
  <c r="M109" i="3"/>
  <c r="N13" i="4" s="1"/>
  <c r="L109" i="3"/>
  <c r="M13" i="4" s="1"/>
  <c r="K109" i="3"/>
  <c r="L13" i="4" s="1"/>
  <c r="J109" i="3"/>
  <c r="K13" i="4" s="1"/>
  <c r="I109" i="3"/>
  <c r="J13" i="4" s="1"/>
  <c r="H109" i="3"/>
  <c r="I13" i="4" s="1"/>
  <c r="G109" i="3"/>
  <c r="H13" i="4" s="1"/>
  <c r="F109" i="3"/>
  <c r="G13" i="4" s="1"/>
  <c r="E108" i="3"/>
  <c r="E107" i="3"/>
  <c r="E106" i="3"/>
  <c r="E105" i="3"/>
  <c r="E104" i="3"/>
  <c r="E103" i="3"/>
  <c r="E86" i="3"/>
  <c r="E85" i="3"/>
  <c r="E84" i="3"/>
  <c r="E83" i="3"/>
  <c r="E82" i="3"/>
  <c r="AA87" i="3"/>
  <c r="AB11" i="4" s="1"/>
  <c r="Z87" i="3"/>
  <c r="AA11" i="4" s="1"/>
  <c r="Y87" i="3"/>
  <c r="Z11" i="4" s="1"/>
  <c r="X87" i="3"/>
  <c r="Y11" i="4" s="1"/>
  <c r="W87" i="3"/>
  <c r="X11" i="4" s="1"/>
  <c r="V87" i="3"/>
  <c r="W11" i="4" s="1"/>
  <c r="U87" i="3"/>
  <c r="V11" i="4" s="1"/>
  <c r="T87" i="3"/>
  <c r="U11" i="4" s="1"/>
  <c r="S87" i="3"/>
  <c r="T11" i="4" s="1"/>
  <c r="R87" i="3"/>
  <c r="S11" i="4" s="1"/>
  <c r="Q87" i="3"/>
  <c r="R11" i="4" s="1"/>
  <c r="P87" i="3"/>
  <c r="Q11" i="4" s="1"/>
  <c r="N87" i="3"/>
  <c r="O11" i="4" s="1"/>
  <c r="M87" i="3"/>
  <c r="N11" i="4" s="1"/>
  <c r="L87" i="3"/>
  <c r="M11" i="4" s="1"/>
  <c r="K87" i="3"/>
  <c r="L11" i="4" s="1"/>
  <c r="J87" i="3"/>
  <c r="K11" i="4" s="1"/>
  <c r="I87" i="3"/>
  <c r="J11" i="4" s="1"/>
  <c r="H87" i="3"/>
  <c r="I11" i="4" s="1"/>
  <c r="G87" i="3"/>
  <c r="H11" i="4" s="1"/>
  <c r="F87" i="3"/>
  <c r="G11" i="4" s="1"/>
  <c r="AC98" i="3"/>
  <c r="AD14" i="4" s="1"/>
  <c r="AA98" i="3"/>
  <c r="AB14" i="4" s="1"/>
  <c r="Z98" i="3"/>
  <c r="AA14" i="4" s="1"/>
  <c r="Y98" i="3"/>
  <c r="Z14" i="4" s="1"/>
  <c r="X98" i="3"/>
  <c r="Y14" i="4" s="1"/>
  <c r="W98" i="3"/>
  <c r="X14" i="4" s="1"/>
  <c r="V98" i="3"/>
  <c r="W14" i="4" s="1"/>
  <c r="U98" i="3"/>
  <c r="V14" i="4" s="1"/>
  <c r="T98" i="3"/>
  <c r="U14" i="4" s="1"/>
  <c r="S98" i="3"/>
  <c r="T14" i="4" s="1"/>
  <c r="R98" i="3"/>
  <c r="S14" i="4" s="1"/>
  <c r="Q98" i="3"/>
  <c r="R14" i="4" s="1"/>
  <c r="P98" i="3"/>
  <c r="Q14" i="4" s="1"/>
  <c r="O98" i="3"/>
  <c r="P14" i="4" s="1"/>
  <c r="N98" i="3"/>
  <c r="O14" i="4" s="1"/>
  <c r="M98" i="3"/>
  <c r="N14" i="4" s="1"/>
  <c r="L98" i="3"/>
  <c r="M14" i="4" s="1"/>
  <c r="K98" i="3"/>
  <c r="L14" i="4" s="1"/>
  <c r="J98" i="3"/>
  <c r="K14" i="4" s="1"/>
  <c r="I98" i="3"/>
  <c r="J14" i="4" s="1"/>
  <c r="H98" i="3"/>
  <c r="I14" i="4" s="1"/>
  <c r="G98" i="3"/>
  <c r="H14" i="4" s="1"/>
  <c r="F98" i="3"/>
  <c r="G14" i="4" s="1"/>
  <c r="D98" i="3"/>
  <c r="E14" i="4" s="1"/>
  <c r="E76" i="3"/>
  <c r="E75" i="3"/>
  <c r="E74" i="3"/>
  <c r="E73" i="3"/>
  <c r="E72" i="3"/>
  <c r="E71" i="3"/>
  <c r="AD66" i="3"/>
  <c r="C69" i="3"/>
  <c r="D18" i="4" s="1"/>
  <c r="AB69" i="3"/>
  <c r="AC18" i="4" s="1"/>
  <c r="AA69" i="3"/>
  <c r="AB18" i="4" s="1"/>
  <c r="Z69" i="3"/>
  <c r="AA18" i="4" s="1"/>
  <c r="Y69" i="3"/>
  <c r="Z18" i="4" s="1"/>
  <c r="X69" i="3"/>
  <c r="Y18" i="4" s="1"/>
  <c r="W69" i="3"/>
  <c r="X18" i="4" s="1"/>
  <c r="V69" i="3"/>
  <c r="W18" i="4" s="1"/>
  <c r="U69" i="3"/>
  <c r="V18" i="4" s="1"/>
  <c r="T69" i="3"/>
  <c r="U18" i="4" s="1"/>
  <c r="S69" i="3"/>
  <c r="T18" i="4" s="1"/>
  <c r="R69" i="3"/>
  <c r="S18" i="4" s="1"/>
  <c r="Q69" i="3"/>
  <c r="R18" i="4" s="1"/>
  <c r="P69" i="3"/>
  <c r="Q18" i="4" s="1"/>
  <c r="O69" i="3"/>
  <c r="P18" i="4" s="1"/>
  <c r="N69" i="3"/>
  <c r="O18" i="4" s="1"/>
  <c r="M69" i="3"/>
  <c r="N18" i="4" s="1"/>
  <c r="L69" i="3"/>
  <c r="M18" i="4" s="1"/>
  <c r="K69" i="3"/>
  <c r="L18" i="4" s="1"/>
  <c r="J69" i="3"/>
  <c r="K18" i="4" s="1"/>
  <c r="I69" i="3"/>
  <c r="J18" i="4" s="1"/>
  <c r="H69" i="3"/>
  <c r="I18" i="4" s="1"/>
  <c r="G69" i="3"/>
  <c r="H18" i="4" s="1"/>
  <c r="F69" i="3"/>
  <c r="G18" i="4" s="1"/>
  <c r="E68" i="3"/>
  <c r="E67" i="3"/>
  <c r="E66" i="3"/>
  <c r="E65" i="3"/>
  <c r="E62" i="3"/>
  <c r="E63" i="3" s="1"/>
  <c r="AC63" i="3"/>
  <c r="AD16" i="4" s="1"/>
  <c r="AB63" i="3"/>
  <c r="AC16" i="4" s="1"/>
  <c r="AA63" i="3"/>
  <c r="AB16" i="4" s="1"/>
  <c r="Z63" i="3"/>
  <c r="AA16" i="4" s="1"/>
  <c r="Y63" i="3"/>
  <c r="Z16" i="4" s="1"/>
  <c r="X63" i="3"/>
  <c r="Y16" i="4" s="1"/>
  <c r="W63" i="3"/>
  <c r="X16" i="4" s="1"/>
  <c r="V63" i="3"/>
  <c r="W16" i="4" s="1"/>
  <c r="U63" i="3"/>
  <c r="V16" i="4" s="1"/>
  <c r="T63" i="3"/>
  <c r="U16" i="4" s="1"/>
  <c r="S63" i="3"/>
  <c r="T16" i="4" s="1"/>
  <c r="R63" i="3"/>
  <c r="S16" i="4" s="1"/>
  <c r="Q63" i="3"/>
  <c r="R16" i="4" s="1"/>
  <c r="P63" i="3"/>
  <c r="Q16" i="4" s="1"/>
  <c r="O63" i="3"/>
  <c r="P16" i="4" s="1"/>
  <c r="N63" i="3"/>
  <c r="O16" i="4" s="1"/>
  <c r="M63" i="3"/>
  <c r="N16" i="4" s="1"/>
  <c r="L63" i="3"/>
  <c r="M16" i="4" s="1"/>
  <c r="K63" i="3"/>
  <c r="L16" i="4" s="1"/>
  <c r="J63" i="3"/>
  <c r="K16" i="4" s="1"/>
  <c r="I63" i="3"/>
  <c r="J16" i="4" s="1"/>
  <c r="H63" i="3"/>
  <c r="I16" i="4" s="1"/>
  <c r="G63" i="3"/>
  <c r="H16" i="4" s="1"/>
  <c r="F63" i="3"/>
  <c r="G16" i="4" s="1"/>
  <c r="D63" i="3"/>
  <c r="E16" i="4" s="1"/>
  <c r="C63" i="3"/>
  <c r="D16" i="4" s="1"/>
  <c r="F16" i="4" s="1"/>
  <c r="E59" i="3"/>
  <c r="E58" i="3"/>
  <c r="E57" i="3"/>
  <c r="AC55" i="3"/>
  <c r="AD5" i="4" s="1"/>
  <c r="AB55" i="3"/>
  <c r="AC5" i="4" s="1"/>
  <c r="AA55" i="3"/>
  <c r="AB5" i="4" s="1"/>
  <c r="Z55" i="3"/>
  <c r="AA5" i="4" s="1"/>
  <c r="Y55" i="3"/>
  <c r="Z5" i="4" s="1"/>
  <c r="X55" i="3"/>
  <c r="Y5" i="4" s="1"/>
  <c r="W55" i="3"/>
  <c r="X5" i="4" s="1"/>
  <c r="V55" i="3"/>
  <c r="W5" i="4" s="1"/>
  <c r="U55" i="3"/>
  <c r="V5" i="4" s="1"/>
  <c r="T55" i="3"/>
  <c r="U5" i="4" s="1"/>
  <c r="S55" i="3"/>
  <c r="T5" i="4" s="1"/>
  <c r="R55" i="3"/>
  <c r="S5" i="4" s="1"/>
  <c r="Q55" i="3"/>
  <c r="R5" i="4" s="1"/>
  <c r="P55" i="3"/>
  <c r="Q5" i="4" s="1"/>
  <c r="O55" i="3"/>
  <c r="P5" i="4" s="1"/>
  <c r="N55" i="3"/>
  <c r="O5" i="4" s="1"/>
  <c r="M55" i="3"/>
  <c r="N5" i="4" s="1"/>
  <c r="L55" i="3"/>
  <c r="M5" i="4" s="1"/>
  <c r="K55" i="3"/>
  <c r="L5" i="4" s="1"/>
  <c r="J55" i="3"/>
  <c r="K5" i="4" s="1"/>
  <c r="I55" i="3"/>
  <c r="J5" i="4" s="1"/>
  <c r="H55" i="3"/>
  <c r="I5" i="4" s="1"/>
  <c r="G55" i="3"/>
  <c r="H5" i="4" s="1"/>
  <c r="F55" i="3"/>
  <c r="G5" i="4" s="1"/>
  <c r="D55" i="3"/>
  <c r="E5" i="4" s="1"/>
  <c r="C55" i="3"/>
  <c r="D5" i="4" s="1"/>
  <c r="E54" i="3"/>
  <c r="E53" i="3"/>
  <c r="E55" i="3" s="1"/>
  <c r="AC48" i="3"/>
  <c r="AD22" i="4" s="1"/>
  <c r="AB48" i="3"/>
  <c r="AC22" i="4" s="1"/>
  <c r="AA48" i="3"/>
  <c r="AB22" i="4" s="1"/>
  <c r="Z48" i="3"/>
  <c r="AA22" i="4" s="1"/>
  <c r="Y48" i="3"/>
  <c r="Z22" i="4" s="1"/>
  <c r="X48" i="3"/>
  <c r="Y22" i="4" s="1"/>
  <c r="W48" i="3"/>
  <c r="X22" i="4" s="1"/>
  <c r="V48" i="3"/>
  <c r="W22" i="4" s="1"/>
  <c r="U48" i="3"/>
  <c r="V22" i="4" s="1"/>
  <c r="T48" i="3"/>
  <c r="U22" i="4" s="1"/>
  <c r="S48" i="3"/>
  <c r="T22" i="4" s="1"/>
  <c r="R48" i="3"/>
  <c r="S22" i="4" s="1"/>
  <c r="Q48" i="3"/>
  <c r="R22" i="4" s="1"/>
  <c r="P48" i="3"/>
  <c r="Q22" i="4" s="1"/>
  <c r="O48" i="3"/>
  <c r="P22" i="4" s="1"/>
  <c r="N48" i="3"/>
  <c r="O22" i="4" s="1"/>
  <c r="M48" i="3"/>
  <c r="N22" i="4" s="1"/>
  <c r="L48" i="3"/>
  <c r="M22" i="4" s="1"/>
  <c r="K48" i="3"/>
  <c r="L22" i="4" s="1"/>
  <c r="J48" i="3"/>
  <c r="K22" i="4" s="1"/>
  <c r="I48" i="3"/>
  <c r="J22" i="4" s="1"/>
  <c r="H48" i="3"/>
  <c r="I22" i="4" s="1"/>
  <c r="G48" i="3"/>
  <c r="H22" i="4" s="1"/>
  <c r="F48" i="3"/>
  <c r="G22" i="4" s="1"/>
  <c r="E47" i="3"/>
  <c r="E46" i="3"/>
  <c r="E48" i="3" s="1"/>
  <c r="E42" i="3"/>
  <c r="E41" i="3"/>
  <c r="E40" i="3"/>
  <c r="E39" i="3"/>
  <c r="E38" i="3"/>
  <c r="AC36" i="3"/>
  <c r="AD17" i="4" s="1"/>
  <c r="AB36" i="3"/>
  <c r="AC17" i="4" s="1"/>
  <c r="AA36" i="3"/>
  <c r="AB17" i="4" s="1"/>
  <c r="Z36" i="3"/>
  <c r="AA17" i="4" s="1"/>
  <c r="Y36" i="3"/>
  <c r="Z17" i="4" s="1"/>
  <c r="X36" i="3"/>
  <c r="Y17" i="4" s="1"/>
  <c r="W36" i="3"/>
  <c r="X17" i="4" s="1"/>
  <c r="V36" i="3"/>
  <c r="W17" i="4" s="1"/>
  <c r="U36" i="3"/>
  <c r="V17" i="4" s="1"/>
  <c r="T36" i="3"/>
  <c r="U17" i="4" s="1"/>
  <c r="S36" i="3"/>
  <c r="T17" i="4" s="1"/>
  <c r="R36" i="3"/>
  <c r="S17" i="4" s="1"/>
  <c r="Q36" i="3"/>
  <c r="R17" i="4" s="1"/>
  <c r="P36" i="3"/>
  <c r="Q17" i="4" s="1"/>
  <c r="O36" i="3"/>
  <c r="P17" i="4" s="1"/>
  <c r="N36" i="3"/>
  <c r="O17" i="4" s="1"/>
  <c r="M36" i="3"/>
  <c r="N17" i="4" s="1"/>
  <c r="L36" i="3"/>
  <c r="M17" i="4" s="1"/>
  <c r="K36" i="3"/>
  <c r="L17" i="4" s="1"/>
  <c r="J36" i="3"/>
  <c r="K17" i="4" s="1"/>
  <c r="I36" i="3"/>
  <c r="J17" i="4" s="1"/>
  <c r="H36" i="3"/>
  <c r="I17" i="4" s="1"/>
  <c r="G36" i="3"/>
  <c r="H17" i="4" s="1"/>
  <c r="F36" i="3"/>
  <c r="G17" i="4" s="1"/>
  <c r="E35" i="3"/>
  <c r="E34" i="3"/>
  <c r="E33" i="3"/>
  <c r="E32" i="3"/>
  <c r="AC30" i="3"/>
  <c r="AD8" i="4" s="1"/>
  <c r="AB30" i="3"/>
  <c r="AC8" i="4" s="1"/>
  <c r="AA30" i="3"/>
  <c r="AB8" i="4" s="1"/>
  <c r="Z30" i="3"/>
  <c r="AA8" i="4" s="1"/>
  <c r="Y30" i="3"/>
  <c r="Z8" i="4" s="1"/>
  <c r="X30" i="3"/>
  <c r="Y8" i="4" s="1"/>
  <c r="W30" i="3"/>
  <c r="X8" i="4" s="1"/>
  <c r="V30" i="3"/>
  <c r="W8" i="4" s="1"/>
  <c r="U30" i="3"/>
  <c r="V8" i="4" s="1"/>
  <c r="T30" i="3"/>
  <c r="U8" i="4" s="1"/>
  <c r="S30" i="3"/>
  <c r="T8" i="4" s="1"/>
  <c r="R30" i="3"/>
  <c r="S8" i="4" s="1"/>
  <c r="Q30" i="3"/>
  <c r="R8" i="4" s="1"/>
  <c r="P30" i="3"/>
  <c r="Q8" i="4" s="1"/>
  <c r="O30" i="3"/>
  <c r="P8" i="4" s="1"/>
  <c r="N30" i="3"/>
  <c r="O8" i="4" s="1"/>
  <c r="M30" i="3"/>
  <c r="N8" i="4" s="1"/>
  <c r="L30" i="3"/>
  <c r="M8" i="4" s="1"/>
  <c r="K30" i="3"/>
  <c r="L8" i="4" s="1"/>
  <c r="J30" i="3"/>
  <c r="K8" i="4" s="1"/>
  <c r="I30" i="3"/>
  <c r="J8" i="4" s="1"/>
  <c r="H30" i="3"/>
  <c r="I8" i="4" s="1"/>
  <c r="G30" i="3"/>
  <c r="H8" i="4" s="1"/>
  <c r="F30" i="3"/>
  <c r="G8" i="4" s="1"/>
  <c r="E29" i="3"/>
  <c r="E30" i="3" s="1"/>
  <c r="AC14" i="3"/>
  <c r="AD9" i="4" s="1"/>
  <c r="AB14" i="3"/>
  <c r="AC9" i="4" s="1"/>
  <c r="AA14" i="3"/>
  <c r="AB9" i="4" s="1"/>
  <c r="Z14" i="3"/>
  <c r="AA9" i="4" s="1"/>
  <c r="Y14" i="3"/>
  <c r="Z9" i="4" s="1"/>
  <c r="X14" i="3"/>
  <c r="Y9" i="4" s="1"/>
  <c r="W14" i="3"/>
  <c r="X9" i="4" s="1"/>
  <c r="V14" i="3"/>
  <c r="W9" i="4" s="1"/>
  <c r="U14" i="3"/>
  <c r="V9" i="4" s="1"/>
  <c r="T14" i="3"/>
  <c r="U9" i="4" s="1"/>
  <c r="S14" i="3"/>
  <c r="T9" i="4" s="1"/>
  <c r="R14" i="3"/>
  <c r="S9" i="4" s="1"/>
  <c r="Q14" i="3"/>
  <c r="R9" i="4" s="1"/>
  <c r="P14" i="3"/>
  <c r="Q9" i="4" s="1"/>
  <c r="O14" i="3"/>
  <c r="P9" i="4" s="1"/>
  <c r="N14" i="3"/>
  <c r="O9" i="4" s="1"/>
  <c r="M14" i="3"/>
  <c r="N9" i="4" s="1"/>
  <c r="L14" i="3"/>
  <c r="M9" i="4" s="1"/>
  <c r="K14" i="3"/>
  <c r="L9" i="4" s="1"/>
  <c r="J14" i="3"/>
  <c r="K9" i="4" s="1"/>
  <c r="I14" i="3"/>
  <c r="J9" i="4" s="1"/>
  <c r="H14" i="3"/>
  <c r="I9" i="4" s="1"/>
  <c r="G14" i="3"/>
  <c r="H9" i="4" s="1"/>
  <c r="F14" i="3"/>
  <c r="G9" i="4" s="1"/>
  <c r="E23" i="3"/>
  <c r="E22" i="3"/>
  <c r="E21" i="3"/>
  <c r="AC19" i="3"/>
  <c r="AD12" i="4" s="1"/>
  <c r="AB19" i="3"/>
  <c r="AC12" i="4" s="1"/>
  <c r="AA19" i="3"/>
  <c r="AB12" i="4" s="1"/>
  <c r="Z19" i="3"/>
  <c r="AA12" i="4" s="1"/>
  <c r="Y19" i="3"/>
  <c r="Z12" i="4" s="1"/>
  <c r="X19" i="3"/>
  <c r="Y12" i="4" s="1"/>
  <c r="W19" i="3"/>
  <c r="X12" i="4" s="1"/>
  <c r="V19" i="3"/>
  <c r="W12" i="4" s="1"/>
  <c r="U19" i="3"/>
  <c r="V12" i="4" s="1"/>
  <c r="T19" i="3"/>
  <c r="U12" i="4" s="1"/>
  <c r="S19" i="3"/>
  <c r="T12" i="4" s="1"/>
  <c r="R19" i="3"/>
  <c r="S12" i="4" s="1"/>
  <c r="Q19" i="3"/>
  <c r="R12" i="4" s="1"/>
  <c r="P19" i="3"/>
  <c r="Q12" i="4" s="1"/>
  <c r="O19" i="3"/>
  <c r="P12" i="4" s="1"/>
  <c r="N19" i="3"/>
  <c r="O12" i="4" s="1"/>
  <c r="M19" i="3"/>
  <c r="N12" i="4" s="1"/>
  <c r="L19" i="3"/>
  <c r="M12" i="4" s="1"/>
  <c r="K19" i="3"/>
  <c r="L12" i="4" s="1"/>
  <c r="J19" i="3"/>
  <c r="K12" i="4" s="1"/>
  <c r="I19" i="3"/>
  <c r="J12" i="4" s="1"/>
  <c r="H19" i="3"/>
  <c r="I12" i="4" s="1"/>
  <c r="G19" i="3"/>
  <c r="H12" i="4" s="1"/>
  <c r="F19" i="3"/>
  <c r="G12" i="4" s="1"/>
  <c r="E18" i="3"/>
  <c r="E17" i="3"/>
  <c r="E16" i="3"/>
  <c r="E19" i="3" s="1"/>
  <c r="E13" i="3"/>
  <c r="E12" i="3"/>
  <c r="E11" i="3"/>
  <c r="E109" i="3" l="1"/>
  <c r="F13" i="4" s="1"/>
  <c r="E140" i="3"/>
  <c r="E77" i="3"/>
  <c r="E87" i="3"/>
  <c r="E60" i="3"/>
  <c r="E69" i="3"/>
  <c r="F5" i="4"/>
  <c r="E24" i="3"/>
  <c r="E36" i="3"/>
  <c r="E14" i="3"/>
  <c r="G5" i="5"/>
  <c r="AD54" i="3" l="1"/>
  <c r="E74" i="1" l="1"/>
  <c r="AD75" i="3" l="1"/>
  <c r="AB97" i="3" l="1"/>
  <c r="Q112" i="3"/>
  <c r="Q114" i="3" s="1"/>
  <c r="R15" i="4" s="1"/>
  <c r="AB112" i="3"/>
  <c r="AB114" i="3" s="1"/>
  <c r="AC15" i="4" s="1"/>
  <c r="AB92" i="3"/>
  <c r="O85" i="3"/>
  <c r="O87" i="3" s="1"/>
  <c r="P11" i="4" s="1"/>
  <c r="AB85" i="3"/>
  <c r="AB87" i="3" s="1"/>
  <c r="AC11" i="4" s="1"/>
  <c r="I57" i="3"/>
  <c r="B43" i="3"/>
  <c r="C43" i="3"/>
  <c r="D43" i="3"/>
  <c r="D44" i="3" s="1"/>
  <c r="E19" i="4" s="1"/>
  <c r="F44" i="3"/>
  <c r="G19" i="4" s="1"/>
  <c r="G44" i="3"/>
  <c r="H19" i="4" s="1"/>
  <c r="H44" i="3"/>
  <c r="I19" i="4" s="1"/>
  <c r="I44" i="3"/>
  <c r="J19" i="4" s="1"/>
  <c r="J44" i="3"/>
  <c r="K19" i="4" s="1"/>
  <c r="K44" i="3"/>
  <c r="L19" i="4" s="1"/>
  <c r="L44" i="3"/>
  <c r="M19" i="4" s="1"/>
  <c r="M44" i="3"/>
  <c r="N19" i="4" s="1"/>
  <c r="N44" i="3"/>
  <c r="O19" i="4" s="1"/>
  <c r="O44" i="3"/>
  <c r="P19" i="4" s="1"/>
  <c r="P44" i="3"/>
  <c r="Q19" i="4" s="1"/>
  <c r="Q44" i="3"/>
  <c r="R19" i="4" s="1"/>
  <c r="R44" i="3"/>
  <c r="S19" i="4" s="1"/>
  <c r="S44" i="3"/>
  <c r="T19" i="4" s="1"/>
  <c r="T44" i="3"/>
  <c r="U19" i="4" s="1"/>
  <c r="U44" i="3"/>
  <c r="V19" i="4" s="1"/>
  <c r="V44" i="3"/>
  <c r="W19" i="4" s="1"/>
  <c r="W44" i="3"/>
  <c r="X19" i="4" s="1"/>
  <c r="X44" i="3"/>
  <c r="Y19" i="4" s="1"/>
  <c r="Y44" i="3"/>
  <c r="Z19" i="4" s="1"/>
  <c r="Z44" i="3"/>
  <c r="AA19" i="4" s="1"/>
  <c r="AA44" i="3"/>
  <c r="AB19" i="4" s="1"/>
  <c r="AB44" i="3"/>
  <c r="AC19" i="4" s="1"/>
  <c r="AC43" i="3"/>
  <c r="AC44" i="3" s="1"/>
  <c r="AD19" i="4" s="1"/>
  <c r="A43" i="3"/>
  <c r="O137" i="3"/>
  <c r="O140" i="3" s="1"/>
  <c r="P10" i="4" s="1"/>
  <c r="P137" i="3"/>
  <c r="P140" i="3" s="1"/>
  <c r="Q10" i="4" s="1"/>
  <c r="V137" i="3"/>
  <c r="V140" i="3" s="1"/>
  <c r="W10" i="4" s="1"/>
  <c r="AA137" i="3"/>
  <c r="AB137" i="3"/>
  <c r="AC129" i="3"/>
  <c r="AE15" i="4" l="1"/>
  <c r="AB98" i="3"/>
  <c r="AC14" i="4" s="1"/>
  <c r="C44" i="3"/>
  <c r="D19" i="4" s="1"/>
  <c r="F19" i="4" s="1"/>
  <c r="E43" i="3"/>
  <c r="AD53" i="1"/>
  <c r="E53" i="1"/>
  <c r="E44" i="3" l="1"/>
  <c r="AD43" i="3"/>
  <c r="E23" i="1"/>
  <c r="E24" i="1"/>
  <c r="E25" i="1"/>
  <c r="E26" i="1"/>
  <c r="E27" i="1"/>
  <c r="E28" i="1"/>
  <c r="E29" i="1"/>
  <c r="E31" i="1"/>
  <c r="E32" i="1"/>
  <c r="E33" i="1"/>
  <c r="E34" i="1"/>
  <c r="E35" i="1"/>
  <c r="E36" i="1"/>
  <c r="E37" i="1"/>
  <c r="F7" i="5" l="1"/>
  <c r="E7" i="5"/>
  <c r="D7" i="5"/>
  <c r="C7" i="5"/>
  <c r="G6" i="5"/>
  <c r="G7" i="5" l="1"/>
  <c r="E90" i="3"/>
  <c r="E91" i="3"/>
  <c r="E92" i="3"/>
  <c r="E93" i="3"/>
  <c r="E94" i="3"/>
  <c r="E95" i="3"/>
  <c r="E96" i="3"/>
  <c r="E97" i="3"/>
  <c r="E89" i="3"/>
  <c r="AE14" i="4"/>
  <c r="AE16" i="4"/>
  <c r="AE8" i="4"/>
  <c r="E6" i="3"/>
  <c r="E7" i="3"/>
  <c r="E8" i="3"/>
  <c r="E5" i="3"/>
  <c r="D9" i="3"/>
  <c r="E6" i="4" s="1"/>
  <c r="F9" i="3"/>
  <c r="G6" i="4" s="1"/>
  <c r="G9" i="3"/>
  <c r="H6" i="4" s="1"/>
  <c r="H9" i="3"/>
  <c r="I6" i="4" s="1"/>
  <c r="I9" i="3"/>
  <c r="J6" i="4" s="1"/>
  <c r="J9" i="3"/>
  <c r="K6" i="4" s="1"/>
  <c r="K9" i="3"/>
  <c r="L6" i="4" s="1"/>
  <c r="L9" i="3"/>
  <c r="M6" i="4" s="1"/>
  <c r="M9" i="3"/>
  <c r="N6" i="4" s="1"/>
  <c r="N9" i="3"/>
  <c r="O6" i="4" s="1"/>
  <c r="O9" i="3"/>
  <c r="P6" i="4" s="1"/>
  <c r="P9" i="3"/>
  <c r="Q6" i="4" s="1"/>
  <c r="Q9" i="3"/>
  <c r="R6" i="4" s="1"/>
  <c r="R9" i="3"/>
  <c r="S6" i="4" s="1"/>
  <c r="S9" i="3"/>
  <c r="T6" i="4" s="1"/>
  <c r="T9" i="3"/>
  <c r="U6" i="4" s="1"/>
  <c r="U9" i="3"/>
  <c r="V6" i="4" s="1"/>
  <c r="V9" i="3"/>
  <c r="W6" i="4" s="1"/>
  <c r="W9" i="3"/>
  <c r="X6" i="4" s="1"/>
  <c r="X9" i="3"/>
  <c r="Y6" i="4" s="1"/>
  <c r="Y9" i="3"/>
  <c r="Z6" i="4" s="1"/>
  <c r="Z9" i="3"/>
  <c r="AA6" i="4" s="1"/>
  <c r="AA9" i="3"/>
  <c r="AB6" i="4" s="1"/>
  <c r="AB9" i="3"/>
  <c r="AC6" i="4" s="1"/>
  <c r="AC9" i="3"/>
  <c r="AD6" i="4" s="1"/>
  <c r="C9" i="3"/>
  <c r="D6" i="4" s="1"/>
  <c r="F6" i="4" s="1"/>
  <c r="E95" i="1"/>
  <c r="E105" i="1"/>
  <c r="E106" i="1"/>
  <c r="E107" i="1"/>
  <c r="E108" i="1"/>
  <c r="E109" i="1"/>
  <c r="E110" i="1"/>
  <c r="E111" i="1"/>
  <c r="E112" i="1"/>
  <c r="E113" i="1"/>
  <c r="E114" i="1"/>
  <c r="E115" i="1"/>
  <c r="E104" i="1"/>
  <c r="E83" i="1"/>
  <c r="E84" i="1"/>
  <c r="E85" i="1"/>
  <c r="E86" i="1"/>
  <c r="E87" i="1"/>
  <c r="E88" i="1"/>
  <c r="E89" i="1"/>
  <c r="E90" i="1"/>
  <c r="E91" i="1"/>
  <c r="E92" i="1"/>
  <c r="E93" i="1"/>
  <c r="E94" i="1"/>
  <c r="E82" i="1"/>
  <c r="E62" i="1"/>
  <c r="E63" i="1"/>
  <c r="E64" i="1"/>
  <c r="E65" i="1"/>
  <c r="E66" i="1"/>
  <c r="E67" i="1"/>
  <c r="E68" i="1"/>
  <c r="E69" i="1"/>
  <c r="E72" i="1"/>
  <c r="E73" i="1"/>
  <c r="E75" i="1"/>
  <c r="E76" i="1"/>
  <c r="E61" i="1"/>
  <c r="E44" i="1"/>
  <c r="E45" i="1"/>
  <c r="E46" i="1"/>
  <c r="E47" i="1"/>
  <c r="E48" i="1"/>
  <c r="E49" i="1"/>
  <c r="E50" i="1"/>
  <c r="E51" i="1"/>
  <c r="E52" i="1"/>
  <c r="E54" i="1"/>
  <c r="E55" i="1"/>
  <c r="E30" i="1"/>
  <c r="E43" i="1"/>
  <c r="E38" i="1"/>
  <c r="E6" i="1"/>
  <c r="E7" i="1"/>
  <c r="E8" i="1"/>
  <c r="E9" i="1"/>
  <c r="E10" i="1"/>
  <c r="E11" i="1"/>
  <c r="E12" i="1"/>
  <c r="E13" i="1"/>
  <c r="E14" i="1"/>
  <c r="E15" i="1"/>
  <c r="E16" i="1"/>
  <c r="E17" i="1"/>
  <c r="E5" i="1"/>
  <c r="D77" i="3"/>
  <c r="E23" i="4" s="1"/>
  <c r="F77" i="3"/>
  <c r="G23" i="4" s="1"/>
  <c r="G77" i="3"/>
  <c r="H23" i="4" s="1"/>
  <c r="H77" i="3"/>
  <c r="I23" i="4" s="1"/>
  <c r="I77" i="3"/>
  <c r="J23" i="4" s="1"/>
  <c r="J77" i="3"/>
  <c r="K23" i="4" s="1"/>
  <c r="K77" i="3"/>
  <c r="L23" i="4" s="1"/>
  <c r="L77" i="3"/>
  <c r="M23" i="4" s="1"/>
  <c r="M77" i="3"/>
  <c r="N23" i="4" s="1"/>
  <c r="N77" i="3"/>
  <c r="O23" i="4" s="1"/>
  <c r="O77" i="3"/>
  <c r="P23" i="4" s="1"/>
  <c r="P77" i="3"/>
  <c r="Q23" i="4" s="1"/>
  <c r="Q77" i="3"/>
  <c r="R23" i="4" s="1"/>
  <c r="R77" i="3"/>
  <c r="S23" i="4" s="1"/>
  <c r="S77" i="3"/>
  <c r="T23" i="4" s="1"/>
  <c r="T77" i="3"/>
  <c r="U23" i="4" s="1"/>
  <c r="U77" i="3"/>
  <c r="V23" i="4" s="1"/>
  <c r="V77" i="3"/>
  <c r="W23" i="4" s="1"/>
  <c r="W77" i="3"/>
  <c r="X23" i="4" s="1"/>
  <c r="X77" i="3"/>
  <c r="Y23" i="4" s="1"/>
  <c r="Y77" i="3"/>
  <c r="Z23" i="4" s="1"/>
  <c r="Z77" i="3"/>
  <c r="AA23" i="4" s="1"/>
  <c r="AA77" i="3"/>
  <c r="AB23" i="4" s="1"/>
  <c r="AB77" i="3"/>
  <c r="AC23" i="4" s="1"/>
  <c r="AC77" i="3"/>
  <c r="AD23" i="4" s="1"/>
  <c r="C77" i="3"/>
  <c r="D23" i="4" s="1"/>
  <c r="D60" i="3"/>
  <c r="E7" i="4" s="1"/>
  <c r="F60" i="3"/>
  <c r="G7" i="4" s="1"/>
  <c r="G60" i="3"/>
  <c r="H7" i="4" s="1"/>
  <c r="H60" i="3"/>
  <c r="I7" i="4" s="1"/>
  <c r="I60" i="3"/>
  <c r="J7" i="4" s="1"/>
  <c r="J60" i="3"/>
  <c r="K7" i="4" s="1"/>
  <c r="K60" i="3"/>
  <c r="L7" i="4" s="1"/>
  <c r="L60" i="3"/>
  <c r="M7" i="4" s="1"/>
  <c r="M60" i="3"/>
  <c r="N7" i="4" s="1"/>
  <c r="N60" i="3"/>
  <c r="O7" i="4" s="1"/>
  <c r="O60" i="3"/>
  <c r="P7" i="4" s="1"/>
  <c r="P60" i="3"/>
  <c r="Q7" i="4" s="1"/>
  <c r="Q60" i="3"/>
  <c r="R7" i="4" s="1"/>
  <c r="R60" i="3"/>
  <c r="S7" i="4" s="1"/>
  <c r="S60" i="3"/>
  <c r="T7" i="4" s="1"/>
  <c r="T60" i="3"/>
  <c r="U7" i="4" s="1"/>
  <c r="U60" i="3"/>
  <c r="V7" i="4" s="1"/>
  <c r="V60" i="3"/>
  <c r="W7" i="4" s="1"/>
  <c r="W60" i="3"/>
  <c r="X7" i="4" s="1"/>
  <c r="X60" i="3"/>
  <c r="Y7" i="4" s="1"/>
  <c r="Y60" i="3"/>
  <c r="Z7" i="4" s="1"/>
  <c r="Z60" i="3"/>
  <c r="AA7" i="4" s="1"/>
  <c r="AA60" i="3"/>
  <c r="AB7" i="4" s="1"/>
  <c r="AB60" i="3"/>
  <c r="AC7" i="4" s="1"/>
  <c r="AC60" i="3"/>
  <c r="AD7" i="4" s="1"/>
  <c r="C60" i="3"/>
  <c r="D7" i="4" s="1"/>
  <c r="D24" i="3"/>
  <c r="E21" i="4" s="1"/>
  <c r="F24" i="3"/>
  <c r="G21" i="4" s="1"/>
  <c r="G24" i="3"/>
  <c r="H21" i="4" s="1"/>
  <c r="H24" i="3"/>
  <c r="I21" i="4" s="1"/>
  <c r="I24" i="3"/>
  <c r="J21" i="4" s="1"/>
  <c r="J24" i="3"/>
  <c r="K21" i="4" s="1"/>
  <c r="K24" i="3"/>
  <c r="L21" i="4" s="1"/>
  <c r="L24" i="3"/>
  <c r="M21" i="4" s="1"/>
  <c r="M24" i="3"/>
  <c r="N21" i="4" s="1"/>
  <c r="N24" i="3"/>
  <c r="O21" i="4" s="1"/>
  <c r="O24" i="3"/>
  <c r="P21" i="4" s="1"/>
  <c r="P24" i="3"/>
  <c r="Q21" i="4" s="1"/>
  <c r="Q24" i="3"/>
  <c r="R21" i="4" s="1"/>
  <c r="R24" i="3"/>
  <c r="S21" i="4" s="1"/>
  <c r="S24" i="3"/>
  <c r="T21" i="4" s="1"/>
  <c r="T24" i="3"/>
  <c r="U21" i="4" s="1"/>
  <c r="U24" i="3"/>
  <c r="V21" i="4" s="1"/>
  <c r="V24" i="3"/>
  <c r="W21" i="4" s="1"/>
  <c r="W24" i="3"/>
  <c r="X21" i="4" s="1"/>
  <c r="X24" i="3"/>
  <c r="Y21" i="4" s="1"/>
  <c r="Y24" i="3"/>
  <c r="Z21" i="4" s="1"/>
  <c r="Z24" i="3"/>
  <c r="AA21" i="4" s="1"/>
  <c r="AA24" i="3"/>
  <c r="AB21" i="4" s="1"/>
  <c r="AB24" i="3"/>
  <c r="AC21" i="4" s="1"/>
  <c r="AC24" i="3"/>
  <c r="AD21" i="4" s="1"/>
  <c r="C24" i="3"/>
  <c r="D21" i="4" s="1"/>
  <c r="F21" i="4" s="1"/>
  <c r="F23" i="4" l="1"/>
  <c r="AE6" i="4"/>
  <c r="F7" i="4"/>
  <c r="E98" i="3"/>
  <c r="AE21" i="4"/>
  <c r="AE19" i="4"/>
  <c r="AE23" i="4"/>
  <c r="AE7" i="4"/>
  <c r="E56" i="1"/>
  <c r="E18" i="1"/>
  <c r="E77" i="1"/>
  <c r="E9" i="3"/>
  <c r="AE5" i="4"/>
  <c r="E116" i="1"/>
  <c r="D36" i="3"/>
  <c r="E17" i="4" s="1"/>
  <c r="C36" i="3"/>
  <c r="D17" i="4" s="1"/>
  <c r="D77" i="1"/>
  <c r="C77" i="1"/>
  <c r="O143" i="3"/>
  <c r="P143" i="3"/>
  <c r="Q143" i="3"/>
  <c r="V143" i="3"/>
  <c r="Z143" i="3"/>
  <c r="AA140" i="3"/>
  <c r="AB140" i="3"/>
  <c r="AC140" i="3"/>
  <c r="F143" i="3"/>
  <c r="AE20" i="4"/>
  <c r="D120" i="3"/>
  <c r="E20" i="4" s="1"/>
  <c r="C120" i="3"/>
  <c r="D20" i="4" s="1"/>
  <c r="D114" i="3"/>
  <c r="E15" i="4" s="1"/>
  <c r="C114" i="3"/>
  <c r="D15" i="4" s="1"/>
  <c r="AC109" i="3"/>
  <c r="AD13" i="4" s="1"/>
  <c r="D109" i="3"/>
  <c r="E13" i="4" s="1"/>
  <c r="C109" i="3"/>
  <c r="D13" i="4" s="1"/>
  <c r="C98" i="3"/>
  <c r="D14" i="4" s="1"/>
  <c r="F14" i="4" s="1"/>
  <c r="AD97" i="3"/>
  <c r="AC87" i="3"/>
  <c r="AD11" i="4" s="1"/>
  <c r="D87" i="3"/>
  <c r="E11" i="4" s="1"/>
  <c r="C87" i="3"/>
  <c r="D11" i="4" s="1"/>
  <c r="F11" i="4" s="1"/>
  <c r="AD89" i="3"/>
  <c r="AD82" i="3"/>
  <c r="AD90" i="3"/>
  <c r="AD83" i="3"/>
  <c r="AD84" i="3"/>
  <c r="AD91" i="3"/>
  <c r="AD85" i="3"/>
  <c r="AD87" i="3" s="1"/>
  <c r="AD92" i="3"/>
  <c r="AD86" i="3"/>
  <c r="AD93" i="3"/>
  <c r="AD94" i="3"/>
  <c r="AD95" i="3"/>
  <c r="AD96" i="3"/>
  <c r="AC69" i="3"/>
  <c r="AD18" i="4" s="1"/>
  <c r="D69" i="3"/>
  <c r="E18" i="4" s="1"/>
  <c r="F18" i="4" s="1"/>
  <c r="AE22" i="4"/>
  <c r="D48" i="3"/>
  <c r="E22" i="4" s="1"/>
  <c r="C48" i="3"/>
  <c r="D22" i="4" s="1"/>
  <c r="F22" i="4" s="1"/>
  <c r="D30" i="3"/>
  <c r="E8" i="4" s="1"/>
  <c r="C30" i="3"/>
  <c r="D8" i="4" s="1"/>
  <c r="F8" i="4" s="1"/>
  <c r="D14" i="3"/>
  <c r="E9" i="4" s="1"/>
  <c r="F9" i="4" s="1"/>
  <c r="D19" i="3"/>
  <c r="E12" i="4" s="1"/>
  <c r="C19" i="3"/>
  <c r="D12" i="4" s="1"/>
  <c r="F12" i="4" s="1"/>
  <c r="C14" i="3"/>
  <c r="D9" i="4" s="1"/>
  <c r="D140" i="3"/>
  <c r="D143" i="3" s="1"/>
  <c r="C140" i="3"/>
  <c r="C143" i="3" s="1"/>
  <c r="AD139" i="3"/>
  <c r="AD138" i="3"/>
  <c r="AD137" i="3"/>
  <c r="AD136" i="3"/>
  <c r="AD135" i="3"/>
  <c r="AD134" i="3"/>
  <c r="AD133" i="3"/>
  <c r="AD131" i="3"/>
  <c r="AD130" i="3"/>
  <c r="AD129" i="3"/>
  <c r="AD128" i="3"/>
  <c r="AD127" i="3"/>
  <c r="AD126" i="3"/>
  <c r="AD125" i="3"/>
  <c r="AD113" i="3"/>
  <c r="AD119" i="3"/>
  <c r="AD108" i="3"/>
  <c r="AD118" i="3"/>
  <c r="AD117" i="3"/>
  <c r="AD107" i="3"/>
  <c r="AD106" i="3"/>
  <c r="AD105" i="3"/>
  <c r="AD116" i="3"/>
  <c r="AD104" i="3"/>
  <c r="AD103" i="3"/>
  <c r="AD112" i="3"/>
  <c r="AD68" i="3"/>
  <c r="AD76" i="3"/>
  <c r="AD62" i="3"/>
  <c r="AD63" i="3" s="1"/>
  <c r="AD67" i="3"/>
  <c r="AD74" i="3"/>
  <c r="AD53" i="3"/>
  <c r="AD55" i="3" s="1"/>
  <c r="AD59" i="3"/>
  <c r="AD73" i="3"/>
  <c r="AD72" i="3"/>
  <c r="AD58" i="3"/>
  <c r="AD57" i="3"/>
  <c r="AD71" i="3"/>
  <c r="AD65" i="3"/>
  <c r="AD42" i="3"/>
  <c r="AD35" i="3"/>
  <c r="AD41" i="3"/>
  <c r="AD40" i="3"/>
  <c r="AD34" i="3"/>
  <c r="AD39" i="3"/>
  <c r="AD47" i="3"/>
  <c r="AD38" i="3"/>
  <c r="AD29" i="3"/>
  <c r="AD32" i="3"/>
  <c r="AD46" i="3"/>
  <c r="AD18" i="3"/>
  <c r="AD8" i="3"/>
  <c r="AD23" i="3"/>
  <c r="AD7" i="3"/>
  <c r="AD21" i="3"/>
  <c r="AD13" i="3"/>
  <c r="AD22" i="3"/>
  <c r="AD12" i="3"/>
  <c r="AD17" i="3"/>
  <c r="AD6" i="3"/>
  <c r="AD5" i="3"/>
  <c r="AD16" i="3"/>
  <c r="AD11" i="3"/>
  <c r="D116" i="1"/>
  <c r="C116" i="1"/>
  <c r="AD115" i="1"/>
  <c r="AD114" i="1"/>
  <c r="AD113" i="1"/>
  <c r="AD112" i="1"/>
  <c r="AD111" i="1"/>
  <c r="AD110" i="1"/>
  <c r="AD109" i="1"/>
  <c r="AD108" i="1"/>
  <c r="AD107" i="1"/>
  <c r="AD106" i="1"/>
  <c r="AD105" i="1"/>
  <c r="AD95" i="1"/>
  <c r="AD104" i="1"/>
  <c r="AD94" i="1"/>
  <c r="AD93" i="1"/>
  <c r="AD92" i="1"/>
  <c r="AD91" i="1"/>
  <c r="AD90" i="1"/>
  <c r="AD89" i="1"/>
  <c r="AD88" i="1"/>
  <c r="AD87" i="1"/>
  <c r="AD86" i="1"/>
  <c r="AD85" i="1"/>
  <c r="AD84" i="1"/>
  <c r="AD83" i="1"/>
  <c r="AD82" i="1"/>
  <c r="D18" i="1"/>
  <c r="C18" i="1"/>
  <c r="AD17" i="1"/>
  <c r="AD16" i="1"/>
  <c r="AD15" i="1"/>
  <c r="AD14" i="1"/>
  <c r="AD13" i="1"/>
  <c r="AD12" i="1"/>
  <c r="AD11" i="1"/>
  <c r="AD10" i="1"/>
  <c r="AD9" i="1"/>
  <c r="AD8" i="1"/>
  <c r="AD7" i="1"/>
  <c r="AD6" i="1"/>
  <c r="AD5" i="1"/>
  <c r="AD76" i="1"/>
  <c r="AD75" i="1"/>
  <c r="AD73" i="1"/>
  <c r="AD72" i="1"/>
  <c r="AD69" i="1"/>
  <c r="AD68" i="1"/>
  <c r="AD67" i="1"/>
  <c r="AD66" i="1"/>
  <c r="AD65" i="1"/>
  <c r="AD64" i="1"/>
  <c r="AD63" i="1"/>
  <c r="AD62" i="1"/>
  <c r="AD61" i="1"/>
  <c r="AE71" i="1" l="1"/>
  <c r="AE70" i="1"/>
  <c r="AD77" i="1"/>
  <c r="AE74" i="1"/>
  <c r="AA143" i="3"/>
  <c r="AB10" i="4"/>
  <c r="AB143" i="3"/>
  <c r="AC10" i="4"/>
  <c r="AC143" i="3"/>
  <c r="AD10" i="4"/>
  <c r="F17" i="4"/>
  <c r="AE17" i="4"/>
  <c r="AD48" i="3"/>
  <c r="AE18" i="4"/>
  <c r="AE13" i="4"/>
  <c r="AE10" i="4"/>
  <c r="AE12" i="4"/>
  <c r="AE11" i="4"/>
  <c r="AD77" i="3"/>
  <c r="AD60" i="3"/>
  <c r="AD44" i="3"/>
  <c r="AE9" i="4"/>
  <c r="AD98" i="3"/>
  <c r="E24" i="4"/>
  <c r="D24" i="4"/>
  <c r="AD116" i="1"/>
  <c r="AD18" i="1"/>
  <c r="AD9" i="3"/>
  <c r="AD36" i="3"/>
  <c r="AD114" i="3"/>
  <c r="AD30" i="3"/>
  <c r="AE106" i="1"/>
  <c r="AD120" i="3"/>
  <c r="AD109" i="3"/>
  <c r="AD19" i="3"/>
  <c r="AD69" i="3"/>
  <c r="AD14" i="3"/>
  <c r="AD24" i="3"/>
  <c r="AD140" i="3"/>
  <c r="AD143" i="3" s="1"/>
  <c r="AE67" i="1"/>
  <c r="AE85" i="1"/>
  <c r="AE114" i="1"/>
  <c r="AE111" i="1"/>
  <c r="AE115" i="1"/>
  <c r="AE108" i="1"/>
  <c r="AE112" i="1"/>
  <c r="AE89" i="1"/>
  <c r="AE86" i="1"/>
  <c r="AE94" i="1"/>
  <c r="AE113" i="1"/>
  <c r="AE105" i="1"/>
  <c r="AE83" i="1"/>
  <c r="AE87" i="1"/>
  <c r="AE91" i="1"/>
  <c r="AE93" i="1"/>
  <c r="AE90" i="1"/>
  <c r="AE109" i="1"/>
  <c r="AE107" i="1"/>
  <c r="AE104" i="1"/>
  <c r="AE110" i="1"/>
  <c r="AE69" i="1"/>
  <c r="AE13" i="1"/>
  <c r="AE88" i="1"/>
  <c r="AE62" i="1"/>
  <c r="AE6" i="1"/>
  <c r="AE14" i="1"/>
  <c r="AE7" i="1"/>
  <c r="AE11" i="1"/>
  <c r="AE15" i="1"/>
  <c r="AE82" i="1"/>
  <c r="AE65" i="1"/>
  <c r="AE75" i="1"/>
  <c r="AE9" i="1"/>
  <c r="AE16" i="1"/>
  <c r="AE92" i="1"/>
  <c r="AE84" i="1"/>
  <c r="AE66" i="1"/>
  <c r="AE76" i="1"/>
  <c r="AE10" i="1"/>
  <c r="AE17" i="1"/>
  <c r="AE64" i="1"/>
  <c r="AE68" i="1"/>
  <c r="AE73" i="1"/>
  <c r="AE72" i="1"/>
  <c r="AE63" i="1"/>
  <c r="AE8" i="1"/>
  <c r="AE61" i="1"/>
  <c r="AE5" i="1"/>
  <c r="AE12" i="1"/>
  <c r="AE24" i="4" l="1"/>
  <c r="F24" i="4"/>
  <c r="AE116" i="1"/>
  <c r="AE77" i="1"/>
  <c r="AE96" i="1"/>
  <c r="D56" i="1"/>
  <c r="C56" i="1"/>
  <c r="AD30" i="1"/>
  <c r="AD55" i="1"/>
  <c r="AD54" i="1"/>
  <c r="AD52" i="1"/>
  <c r="AD51" i="1"/>
  <c r="AD50" i="1"/>
  <c r="AD49" i="1"/>
  <c r="AD48" i="1"/>
  <c r="AD47" i="1"/>
  <c r="AD46" i="1"/>
  <c r="AD45" i="1"/>
  <c r="AD44" i="1"/>
  <c r="AD43" i="1"/>
  <c r="AE53" i="1" l="1"/>
  <c r="AD56" i="1"/>
  <c r="AE46" i="1"/>
  <c r="AE50" i="1"/>
  <c r="AE43" i="1"/>
  <c r="AE44" i="1"/>
  <c r="AE48" i="1"/>
  <c r="AE52" i="1"/>
  <c r="AE55" i="1"/>
  <c r="AE47" i="1"/>
  <c r="AE51" i="1"/>
  <c r="AE45" i="1"/>
  <c r="AE49" i="1"/>
  <c r="AE54" i="1"/>
  <c r="D38" i="1"/>
  <c r="C38" i="1"/>
  <c r="AD24" i="1"/>
  <c r="AD25" i="1"/>
  <c r="AD26" i="1"/>
  <c r="AD27" i="1"/>
  <c r="AD28" i="1"/>
  <c r="AD29" i="1"/>
  <c r="AD31" i="1"/>
  <c r="AD32" i="1"/>
  <c r="AD33" i="1"/>
  <c r="AD34" i="1"/>
  <c r="AD36" i="1"/>
  <c r="AD37" i="1"/>
  <c r="AD23" i="1"/>
  <c r="AE29" i="1" l="1"/>
  <c r="AD38" i="1"/>
  <c r="AE30" i="1"/>
  <c r="AE56" i="1"/>
  <c r="AE34" i="1"/>
  <c r="AE25" i="1"/>
  <c r="AE37" i="1"/>
  <c r="AE33" i="1"/>
  <c r="AE28" i="1"/>
  <c r="AE24" i="1"/>
  <c r="AE36" i="1"/>
  <c r="AE32" i="1"/>
  <c r="AE27" i="1"/>
  <c r="AE23" i="1"/>
  <c r="AE35" i="1"/>
  <c r="AE31" i="1"/>
  <c r="AE26" i="1"/>
  <c r="AE18" i="1" l="1"/>
  <c r="AE38" i="1"/>
</calcChain>
</file>

<file path=xl/sharedStrings.xml><?xml version="1.0" encoding="utf-8"?>
<sst xmlns="http://schemas.openxmlformats.org/spreadsheetml/2006/main" count="779" uniqueCount="159">
  <si>
    <t>ACHI' (1)</t>
  </si>
  <si>
    <t>AKATEKA (2)</t>
  </si>
  <si>
    <t>AWAKATEKA (3)</t>
  </si>
  <si>
    <t>CH'ORTI' (4)</t>
  </si>
  <si>
    <t>CAHLCHITEKA (5)</t>
  </si>
  <si>
    <t>CHUJ (6)</t>
  </si>
  <si>
    <t>ITZA' (7)</t>
  </si>
  <si>
    <t>IXIL (8)</t>
  </si>
  <si>
    <t>JAKALTEKA/POPTI' (9)</t>
  </si>
  <si>
    <t>K'ICHE' (10)</t>
  </si>
  <si>
    <t>KAQCHIKEL (11)</t>
  </si>
  <si>
    <t>MAM (12)</t>
  </si>
  <si>
    <t>MOPAN (13)</t>
  </si>
  <si>
    <t>POQOMAM (14)</t>
  </si>
  <si>
    <t>POQOMCHI' (15)</t>
  </si>
  <si>
    <t>Q'ANJOB'AL (16)</t>
  </si>
  <si>
    <t>Q'EQCHI' (17)</t>
  </si>
  <si>
    <t>SAKAPULTEKA (18)</t>
  </si>
  <si>
    <t>SIPAKAPENSE (19)</t>
  </si>
  <si>
    <t>TEKTITEKA (20)</t>
  </si>
  <si>
    <t>TZ'UTUJIL (21)</t>
  </si>
  <si>
    <t>USPANTEKA (22)</t>
  </si>
  <si>
    <t>NO APLICA (23)</t>
  </si>
  <si>
    <t>SIN INFORMACIÓN (24)</t>
  </si>
  <si>
    <t>PERTENENCIA SOCIOLINGUISTICA</t>
  </si>
  <si>
    <t>TOTAL</t>
  </si>
  <si>
    <t>PORCENTAJE</t>
  </si>
  <si>
    <t>DEPARTAMENTO</t>
  </si>
  <si>
    <t>POBLACIÓN ATENDIDA</t>
  </si>
  <si>
    <t>MUJERES</t>
  </si>
  <si>
    <t>HOMBRES</t>
  </si>
  <si>
    <t>MUNICIPIO</t>
  </si>
  <si>
    <t>Fraijanes</t>
  </si>
  <si>
    <t>Mixco Zona 6</t>
  </si>
  <si>
    <t>San José Pinula</t>
  </si>
  <si>
    <t>San Juan Sacatepequez</t>
  </si>
  <si>
    <t>Santa Catarina Pinula</t>
  </si>
  <si>
    <t>Peronia Villa Nueva</t>
  </si>
  <si>
    <t>Zona 1 Centro Histórico</t>
  </si>
  <si>
    <t>Ciudad Quetzal</t>
  </si>
  <si>
    <t>Mixco Zona 5</t>
  </si>
  <si>
    <t>Mixco Zona 10</t>
  </si>
  <si>
    <t>Palencia</t>
  </si>
  <si>
    <t>Mixco Zona 11</t>
  </si>
  <si>
    <t>San Miguel Petapa</t>
  </si>
  <si>
    <t xml:space="preserve">Mixco Zona 1  </t>
  </si>
  <si>
    <t>Usumatlán</t>
  </si>
  <si>
    <t>Olopa</t>
  </si>
  <si>
    <t>Cobán</t>
  </si>
  <si>
    <t>Cabañas</t>
  </si>
  <si>
    <t>Alotenango</t>
  </si>
  <si>
    <t>Sacapulas</t>
  </si>
  <si>
    <t>Teculután</t>
  </si>
  <si>
    <t>Ciudad Vieja</t>
  </si>
  <si>
    <t>San Antonio Aguas Calientes</t>
  </si>
  <si>
    <t>Estanzuela</t>
  </si>
  <si>
    <t>Esquipulas</t>
  </si>
  <si>
    <t>Jocotenango</t>
  </si>
  <si>
    <t>Jocotán</t>
  </si>
  <si>
    <t>San Diego</t>
  </si>
  <si>
    <t>REGIÓN I</t>
  </si>
  <si>
    <t>REGIÓN II</t>
  </si>
  <si>
    <t>TOTALES</t>
  </si>
  <si>
    <t>%</t>
  </si>
  <si>
    <t>REGIÓN III</t>
  </si>
  <si>
    <t>Chicacao</t>
  </si>
  <si>
    <t>Suchitepequez</t>
  </si>
  <si>
    <t>Retalhuleu</t>
  </si>
  <si>
    <t>San Andrés Villa Seca</t>
  </si>
  <si>
    <t>El Progreso</t>
  </si>
  <si>
    <t xml:space="preserve">Sanarate </t>
  </si>
  <si>
    <t>San Marcos</t>
  </si>
  <si>
    <t>San Rafael Pie de la Cuesta</t>
  </si>
  <si>
    <t>Samayac</t>
  </si>
  <si>
    <t>Catarina</t>
  </si>
  <si>
    <t>Nuevo San Carlos</t>
  </si>
  <si>
    <t>San Felipe</t>
  </si>
  <si>
    <t>Ixtahuacán</t>
  </si>
  <si>
    <t>Malacatán</t>
  </si>
  <si>
    <t>San Martín Zapotitlan</t>
  </si>
  <si>
    <t>San Pablo</t>
  </si>
  <si>
    <t>Guatemala</t>
  </si>
  <si>
    <t>CAP Zona 1</t>
  </si>
  <si>
    <t>Sacatepéquez</t>
  </si>
  <si>
    <t>Zacapa</t>
  </si>
  <si>
    <t>Chiquimula</t>
  </si>
  <si>
    <t>Alta Verapaz</t>
  </si>
  <si>
    <t>Quiché</t>
  </si>
  <si>
    <t>Escuintla</t>
  </si>
  <si>
    <t>Izabal</t>
  </si>
  <si>
    <t>Chimaltenango</t>
  </si>
  <si>
    <t>Sololá</t>
  </si>
  <si>
    <t>REGIÓN IV</t>
  </si>
  <si>
    <t>La Gomera</t>
  </si>
  <si>
    <t>El Estor</t>
  </si>
  <si>
    <t>Parramos</t>
  </si>
  <si>
    <t>San José Poaquil</t>
  </si>
  <si>
    <t>Puerto Barrios</t>
  </si>
  <si>
    <t>Puerto San José</t>
  </si>
  <si>
    <t>San José Chacayá</t>
  </si>
  <si>
    <t>Sipacate</t>
  </si>
  <si>
    <t>Santa María Visitación</t>
  </si>
  <si>
    <t>Zaragoza</t>
  </si>
  <si>
    <t>Panajachel</t>
  </si>
  <si>
    <t>El Tejar</t>
  </si>
  <si>
    <t>Livingston</t>
  </si>
  <si>
    <t>Jutiapa</t>
  </si>
  <si>
    <t>Agua Blanca</t>
  </si>
  <si>
    <t>Huehuetenango</t>
  </si>
  <si>
    <t>Chiantla</t>
  </si>
  <si>
    <t>La Democracia</t>
  </si>
  <si>
    <t>Jalpatagua</t>
  </si>
  <si>
    <t>Malacatancito</t>
  </si>
  <si>
    <t>Quesada</t>
  </si>
  <si>
    <t>San Rafael Petzal</t>
  </si>
  <si>
    <t>Yupiltepeque</t>
  </si>
  <si>
    <t>Zapotitlán</t>
  </si>
  <si>
    <t>Santa Catarina Mita</t>
  </si>
  <si>
    <t>Atescatempa</t>
  </si>
  <si>
    <t>Quetzaltenango</t>
  </si>
  <si>
    <t>Génova</t>
  </si>
  <si>
    <t>CAP Asunción Mita</t>
  </si>
  <si>
    <t>Jalapa</t>
  </si>
  <si>
    <t>Mataquescuintla</t>
  </si>
  <si>
    <t>Santa Rosa</t>
  </si>
  <si>
    <t>Oratorio</t>
  </si>
  <si>
    <t>San Carlos Alzatate</t>
  </si>
  <si>
    <t>San Luis Jilotepeque</t>
  </si>
  <si>
    <t>San Pedro Pinula</t>
  </si>
  <si>
    <t>Santa Cruz Naranjo</t>
  </si>
  <si>
    <t>Taxisco</t>
  </si>
  <si>
    <t>San Manuel Chaparrón</t>
  </si>
  <si>
    <t>Chiquimulilla</t>
  </si>
  <si>
    <t>Almolonga</t>
  </si>
  <si>
    <t>REGIÓN VI</t>
  </si>
  <si>
    <t>REGIÓN V</t>
  </si>
  <si>
    <t>No.</t>
  </si>
  <si>
    <t>Sacatepequez</t>
  </si>
  <si>
    <t>DATOS ESTADISTICOS ( PERTENENCIA SOCIOLINGUISTICA) CENTROS DE ATENCIÓN DIURNA Y PERMANENTE DEL ADULTO MAYOR</t>
  </si>
  <si>
    <t xml:space="preserve"> </t>
  </si>
  <si>
    <t>solola</t>
  </si>
  <si>
    <t>TOTAL FINAL</t>
  </si>
  <si>
    <t>Mujeres</t>
  </si>
  <si>
    <t>Hombres</t>
  </si>
  <si>
    <t>60 A 70 años</t>
  </si>
  <si>
    <t>70 A 80 años</t>
  </si>
  <si>
    <t>80 A 90 años</t>
  </si>
  <si>
    <t>Totales</t>
  </si>
  <si>
    <t>Rango de Edades</t>
  </si>
  <si>
    <t>Sexo</t>
  </si>
  <si>
    <t>90-100</t>
  </si>
  <si>
    <t>Subtotales</t>
  </si>
  <si>
    <t>Población Atendida a nivel nacional  MAD</t>
  </si>
  <si>
    <t>Gualán</t>
  </si>
  <si>
    <t>Senahu</t>
  </si>
  <si>
    <t>MES DE JUNIO 2023</t>
  </si>
  <si>
    <t>Sanarate</t>
  </si>
  <si>
    <t>Senahú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</si>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</sst>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b/>
      <sz val="18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20"/>
      <color theme="1"/>
      <name val="Arial"/>
      <family val="2"/>
    </font>
    <font>
      <b/>
      <sz val="16"/>
      <color theme="1"/>
      <name val="Calibri"/>
      <family val="2"/>
      <scheme val="minor"/>
    </font>
    <font>
      <sz val="20"/>
      <color theme="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59999389629810485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2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/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left"/>
    </xf>
    <xf numFmtId="0" fontId="0" fillId="3" borderId="1" xfId="0" applyFill="1" applyBorder="1"/>
    <xf numFmtId="0" fontId="0" fillId="3" borderId="1" xfId="0" applyFill="1" applyBorder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left"/>
    </xf>
    <xf numFmtId="0" fontId="0" fillId="3" borderId="0" xfId="0" applyFill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6" fillId="0" borderId="0" xfId="0" applyFont="1" applyFill="1"/>
    <xf numFmtId="0" fontId="7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textRotation="90" wrapText="1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0" fontId="7" fillId="0" borderId="1" xfId="1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3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center"/>
    </xf>
    <xf numFmtId="0" fontId="0" fillId="5" borderId="1" xfId="0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/>
    </xf>
    <xf numFmtId="0" fontId="6" fillId="5" borderId="1" xfId="0" applyFont="1" applyFill="1" applyBorder="1"/>
    <xf numFmtId="0" fontId="7" fillId="6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9" fontId="6" fillId="6" borderId="1" xfId="0" applyNumberFormat="1" applyFont="1" applyFill="1" applyBorder="1" applyAlignment="1">
      <alignment horizontal="center" vertical="center"/>
    </xf>
    <xf numFmtId="0" fontId="0" fillId="5" borderId="1" xfId="0" applyFill="1" applyBorder="1" applyAlignment="1">
      <alignment horizontal="left"/>
    </xf>
    <xf numFmtId="0" fontId="1" fillId="6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textRotation="90" wrapText="1"/>
    </xf>
    <xf numFmtId="17" fontId="16" fillId="6" borderId="29" xfId="0" applyNumberFormat="1" applyFont="1" applyFill="1" applyBorder="1"/>
    <xf numFmtId="0" fontId="18" fillId="6" borderId="23" xfId="0" applyFont="1" applyFill="1" applyBorder="1" applyAlignment="1">
      <alignment horizontal="center"/>
    </xf>
    <xf numFmtId="0" fontId="19" fillId="6" borderId="24" xfId="0" applyFont="1" applyFill="1" applyBorder="1" applyAlignment="1">
      <alignment horizontal="center"/>
    </xf>
    <xf numFmtId="0" fontId="20" fillId="6" borderId="25" xfId="0" applyFont="1" applyFill="1" applyBorder="1" applyAlignment="1">
      <alignment horizontal="center"/>
    </xf>
    <xf numFmtId="0" fontId="12" fillId="6" borderId="18" xfId="0" applyFont="1" applyFill="1" applyBorder="1" applyAlignment="1">
      <alignment horizontal="center" vertical="center"/>
    </xf>
    <xf numFmtId="0" fontId="12" fillId="6" borderId="21" xfId="0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/>
    </xf>
    <xf numFmtId="14" fontId="13" fillId="8" borderId="1" xfId="0" applyNumberFormat="1" applyFont="1" applyFill="1" applyBorder="1" applyAlignment="1">
      <alignment horizontal="center" vertical="center"/>
    </xf>
    <xf numFmtId="0" fontId="12" fillId="8" borderId="1" xfId="0" applyFont="1" applyFill="1" applyBorder="1" applyAlignment="1">
      <alignment horizontal="center" vertical="center"/>
    </xf>
    <xf numFmtId="0" fontId="0" fillId="0" borderId="0" xfId="0" applyFill="1"/>
    <xf numFmtId="0" fontId="1" fillId="0" borderId="0" xfId="0" applyFont="1" applyFill="1"/>
    <xf numFmtId="0" fontId="0" fillId="0" borderId="0" xfId="0" applyFill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left"/>
    </xf>
    <xf numFmtId="0" fontId="0" fillId="0" borderId="1" xfId="0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1" fillId="3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17" fontId="9" fillId="6" borderId="26" xfId="0" applyNumberFormat="1" applyFont="1" applyFill="1" applyBorder="1" applyAlignment="1">
      <alignment horizontal="center" vertical="center"/>
    </xf>
    <xf numFmtId="0" fontId="9" fillId="6" borderId="27" xfId="0" applyFont="1" applyFill="1" applyBorder="1" applyAlignment="1">
      <alignment horizontal="center" vertical="center"/>
    </xf>
    <xf numFmtId="0" fontId="9" fillId="6" borderId="2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textRotation="90"/>
    </xf>
    <xf numFmtId="0" fontId="1" fillId="7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17" fillId="6" borderId="1" xfId="0" applyFont="1" applyFill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/>
    </xf>
    <xf numFmtId="0" fontId="11" fillId="8" borderId="15" xfId="0" applyFont="1" applyFill="1" applyBorder="1" applyAlignment="1">
      <alignment horizontal="center" vertical="center"/>
    </xf>
    <xf numFmtId="0" fontId="11" fillId="8" borderId="16" xfId="0" applyFont="1" applyFill="1" applyBorder="1" applyAlignment="1">
      <alignment horizontal="center" vertical="center"/>
    </xf>
    <xf numFmtId="0" fontId="11" fillId="8" borderId="17" xfId="0" applyFont="1" applyFill="1" applyBorder="1" applyAlignment="1">
      <alignment horizontal="center" vertical="center"/>
    </xf>
    <xf numFmtId="0" fontId="17" fillId="8" borderId="1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/>
    </xf>
    <xf numFmtId="0" fontId="4" fillId="6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3" borderId="1" xfId="0" applyFont="1" applyFill="1" applyBorder="1" applyAlignment="1">
      <alignment horizontal="left"/>
    </xf>
    <xf numFmtId="0" fontId="5" fillId="6" borderId="1" xfId="0" applyFont="1" applyFill="1" applyBorder="1" applyAlignment="1">
      <alignment horizontal="center"/>
    </xf>
    <xf numFmtId="0" fontId="7" fillId="6" borderId="1" xfId="0" applyFont="1" applyFill="1" applyBorder="1" applyAlignment="1">
      <alignment horizontal="right"/>
    </xf>
    <xf numFmtId="0" fontId="6" fillId="6" borderId="4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horizontal="center" vertical="center" textRotation="90" wrapText="1"/>
    </xf>
    <xf numFmtId="0" fontId="7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1" fillId="9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5" borderId="1" xfId="0" applyFont="1" applyFill="1" applyBorder="1"/>
    <xf numFmtId="0" fontId="1" fillId="5" borderId="1" xfId="0" applyFont="1" applyFill="1" applyBorder="1" applyAlignment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4"/>
  <sheetViews>
    <sheetView tabSelected="1" view="pageBreakPreview" topLeftCell="B1" zoomScale="80" zoomScaleNormal="100" zoomScaleSheetLayoutView="80" workbookViewId="0">
      <selection activeCell="F27" sqref="F27"/>
    </sheetView>
  </sheetViews>
  <sheetFormatPr baseColWidth="10" defaultRowHeight="15" x14ac:dyDescent="0.25"/>
  <cols>
    <col min="1" max="1" width="3.7109375" hidden="1" customWidth="1"/>
    <col min="2" max="2" width="5.140625" customWidth="1"/>
    <col min="3" max="3" width="18" customWidth="1"/>
    <col min="4" max="4" width="13.28515625" customWidth="1"/>
    <col min="5" max="5" width="12.85546875" customWidth="1"/>
    <col min="6" max="6" width="9.7109375" customWidth="1"/>
    <col min="7" max="28" width="4.42578125" customWidth="1"/>
    <col min="29" max="29" width="5.7109375" customWidth="1"/>
    <col min="30" max="30" width="4.42578125" customWidth="1"/>
    <col min="31" max="31" width="10" customWidth="1"/>
  </cols>
  <sheetData>
    <row r="1" spans="2:31" s="52" customFormat="1" ht="27" customHeight="1" thickBot="1" x14ac:dyDescent="0.3">
      <c r="B1" s="99" t="s">
        <v>155</v>
      </c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1"/>
    </row>
    <row r="2" spans="2:31" s="1" customFormat="1" ht="30" customHeight="1" x14ac:dyDescent="0.25">
      <c r="B2" s="103" t="s">
        <v>138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</row>
    <row r="3" spans="2:31" ht="30.75" customHeight="1" x14ac:dyDescent="0.25">
      <c r="B3" s="104" t="s">
        <v>136</v>
      </c>
      <c r="C3" s="105" t="s">
        <v>27</v>
      </c>
      <c r="D3" s="109" t="s">
        <v>28</v>
      </c>
      <c r="E3" s="110"/>
      <c r="F3" s="111"/>
      <c r="G3" s="106" t="s">
        <v>24</v>
      </c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7" t="s">
        <v>141</v>
      </c>
    </row>
    <row r="4" spans="2:31" ht="109.5" customHeight="1" x14ac:dyDescent="0.25">
      <c r="B4" s="104"/>
      <c r="C4" s="105"/>
      <c r="D4" s="72" t="s">
        <v>30</v>
      </c>
      <c r="E4" s="72" t="s">
        <v>29</v>
      </c>
      <c r="F4" s="72" t="s">
        <v>25</v>
      </c>
      <c r="G4" s="73" t="s">
        <v>0</v>
      </c>
      <c r="H4" s="73" t="s">
        <v>1</v>
      </c>
      <c r="I4" s="73" t="s">
        <v>2</v>
      </c>
      <c r="J4" s="73" t="s">
        <v>3</v>
      </c>
      <c r="K4" s="73" t="s">
        <v>4</v>
      </c>
      <c r="L4" s="73" t="s">
        <v>5</v>
      </c>
      <c r="M4" s="73" t="s">
        <v>6</v>
      </c>
      <c r="N4" s="73" t="s">
        <v>7</v>
      </c>
      <c r="O4" s="73" t="s">
        <v>8</v>
      </c>
      <c r="P4" s="73" t="s">
        <v>9</v>
      </c>
      <c r="Q4" s="73" t="s">
        <v>10</v>
      </c>
      <c r="R4" s="73" t="s">
        <v>11</v>
      </c>
      <c r="S4" s="73" t="s">
        <v>12</v>
      </c>
      <c r="T4" s="73" t="s">
        <v>13</v>
      </c>
      <c r="U4" s="73" t="s">
        <v>14</v>
      </c>
      <c r="V4" s="73" t="s">
        <v>15</v>
      </c>
      <c r="W4" s="73" t="s">
        <v>16</v>
      </c>
      <c r="X4" s="73" t="s">
        <v>17</v>
      </c>
      <c r="Y4" s="73" t="s">
        <v>18</v>
      </c>
      <c r="Z4" s="73" t="s">
        <v>19</v>
      </c>
      <c r="AA4" s="73" t="s">
        <v>20</v>
      </c>
      <c r="AB4" s="73" t="s">
        <v>21</v>
      </c>
      <c r="AC4" s="73" t="s">
        <v>22</v>
      </c>
      <c r="AD4" s="73" t="s">
        <v>23</v>
      </c>
      <c r="AE4" s="108"/>
    </row>
    <row r="5" spans="2:31" ht="20.25" customHeight="1" x14ac:dyDescent="0.25">
      <c r="B5" s="29">
        <v>1</v>
      </c>
      <c r="C5" s="151" t="s">
        <v>86</v>
      </c>
      <c r="D5" s="97">
        <f>+Departamento!C55</f>
        <v>28</v>
      </c>
      <c r="E5" s="97">
        <f>+Departamento!D55</f>
        <v>56</v>
      </c>
      <c r="F5" s="97">
        <f>+D5+E5</f>
        <v>84</v>
      </c>
      <c r="G5" s="34">
        <f>+Departamento!F55</f>
        <v>7</v>
      </c>
      <c r="H5" s="34">
        <f>+Departamento!G55</f>
        <v>0</v>
      </c>
      <c r="I5" s="34">
        <f>+Departamento!H55</f>
        <v>0</v>
      </c>
      <c r="J5" s="34">
        <f>+Departamento!I55</f>
        <v>0</v>
      </c>
      <c r="K5" s="34">
        <f>+Departamento!J55</f>
        <v>0</v>
      </c>
      <c r="L5" s="34">
        <f>+Departamento!K55</f>
        <v>0</v>
      </c>
      <c r="M5" s="34">
        <f>+Departamento!L55</f>
        <v>0</v>
      </c>
      <c r="N5" s="34">
        <f>+Departamento!M55</f>
        <v>0</v>
      </c>
      <c r="O5" s="34">
        <f>+Departamento!N55</f>
        <v>0</v>
      </c>
      <c r="P5" s="34">
        <f>+Departamento!O55</f>
        <v>0</v>
      </c>
      <c r="Q5" s="34">
        <f>+Departamento!P55</f>
        <v>0</v>
      </c>
      <c r="R5" s="34">
        <f>+Departamento!Q55</f>
        <v>0</v>
      </c>
      <c r="S5" s="34">
        <f>+Departamento!R55</f>
        <v>0</v>
      </c>
      <c r="T5" s="34">
        <f>+Departamento!S55</f>
        <v>0</v>
      </c>
      <c r="U5" s="34">
        <f>+Departamento!T55</f>
        <v>0</v>
      </c>
      <c r="V5" s="34">
        <f>+Departamento!U55</f>
        <v>0</v>
      </c>
      <c r="W5" s="34">
        <f>+Departamento!V55</f>
        <v>72</v>
      </c>
      <c r="X5" s="34">
        <f>+Departamento!W55</f>
        <v>0</v>
      </c>
      <c r="Y5" s="34">
        <f>+Departamento!X55</f>
        <v>0</v>
      </c>
      <c r="Z5" s="34">
        <f>+Departamento!Y55</f>
        <v>0</v>
      </c>
      <c r="AA5" s="34">
        <f>+Departamento!Z55</f>
        <v>0</v>
      </c>
      <c r="AB5" s="34">
        <f>+Departamento!AA55</f>
        <v>0</v>
      </c>
      <c r="AC5" s="34">
        <f>+Departamento!AB55</f>
        <v>5</v>
      </c>
      <c r="AD5" s="34">
        <f>+Departamento!AC55</f>
        <v>0</v>
      </c>
      <c r="AE5" s="148">
        <f>SUM(G5:AD5)</f>
        <v>84</v>
      </c>
    </row>
    <row r="6" spans="2:31" ht="20.25" customHeight="1" x14ac:dyDescent="0.25">
      <c r="B6" s="29">
        <v>2</v>
      </c>
      <c r="C6" s="149" t="s">
        <v>90</v>
      </c>
      <c r="D6" s="97">
        <f>+Departamento!C9</f>
        <v>49</v>
      </c>
      <c r="E6" s="97">
        <f>+Departamento!D9</f>
        <v>100</v>
      </c>
      <c r="F6" s="97">
        <f t="shared" ref="F6:F23" si="0">+D6+E6</f>
        <v>149</v>
      </c>
      <c r="G6" s="23">
        <f>+Departamento!F9</f>
        <v>0</v>
      </c>
      <c r="H6" s="23">
        <f>+Departamento!G9</f>
        <v>0</v>
      </c>
      <c r="I6" s="23">
        <f>+Departamento!H9</f>
        <v>0</v>
      </c>
      <c r="J6" s="23">
        <f>+Departamento!I9</f>
        <v>0</v>
      </c>
      <c r="K6" s="23">
        <f>+Departamento!J9</f>
        <v>0</v>
      </c>
      <c r="L6" s="23">
        <f>+Departamento!K9</f>
        <v>0</v>
      </c>
      <c r="M6" s="23">
        <f>+Departamento!L9</f>
        <v>0</v>
      </c>
      <c r="N6" s="23">
        <f>+Departamento!M9</f>
        <v>0</v>
      </c>
      <c r="O6" s="23">
        <f>+Departamento!N9</f>
        <v>0</v>
      </c>
      <c r="P6" s="23">
        <f>+Departamento!O9</f>
        <v>1</v>
      </c>
      <c r="Q6" s="23">
        <f>+Departamento!P9</f>
        <v>72</v>
      </c>
      <c r="R6" s="23">
        <f>+Departamento!Q9</f>
        <v>0</v>
      </c>
      <c r="S6" s="23">
        <f>+Departamento!R9</f>
        <v>0</v>
      </c>
      <c r="T6" s="23">
        <f>+Departamento!S9</f>
        <v>0</v>
      </c>
      <c r="U6" s="23">
        <f>+Departamento!T9</f>
        <v>0</v>
      </c>
      <c r="V6" s="23">
        <f>+Departamento!U9</f>
        <v>0</v>
      </c>
      <c r="W6" s="23">
        <f>+Departamento!V9</f>
        <v>0</v>
      </c>
      <c r="X6" s="23">
        <f>+Departamento!W9</f>
        <v>0</v>
      </c>
      <c r="Y6" s="23">
        <f>+Departamento!X9</f>
        <v>0</v>
      </c>
      <c r="Z6" s="23">
        <f>+Departamento!Y9</f>
        <v>0</v>
      </c>
      <c r="AA6" s="23">
        <f>+Departamento!Z9</f>
        <v>0</v>
      </c>
      <c r="AB6" s="23">
        <f>+Departamento!AA9</f>
        <v>0</v>
      </c>
      <c r="AC6" s="23">
        <f>+Departamento!AB9</f>
        <v>49</v>
      </c>
      <c r="AD6" s="23">
        <f>+Departamento!AC9</f>
        <v>27</v>
      </c>
      <c r="AE6" s="148">
        <f>SUM(G6:AD6)</f>
        <v>149</v>
      </c>
    </row>
    <row r="7" spans="2:31" ht="20.25" customHeight="1" x14ac:dyDescent="0.25">
      <c r="B7" s="29">
        <v>3</v>
      </c>
      <c r="C7" s="149" t="s">
        <v>85</v>
      </c>
      <c r="D7" s="97">
        <f>+Departamento!C60</f>
        <v>49</v>
      </c>
      <c r="E7" s="97">
        <f>+Departamento!D60</f>
        <v>91</v>
      </c>
      <c r="F7" s="97">
        <f t="shared" si="0"/>
        <v>140</v>
      </c>
      <c r="G7" s="12">
        <f>+Departamento!F60</f>
        <v>0</v>
      </c>
      <c r="H7" s="12">
        <f>+Departamento!G60</f>
        <v>0</v>
      </c>
      <c r="I7" s="12">
        <f>+Departamento!H60</f>
        <v>0</v>
      </c>
      <c r="J7" s="12">
        <f>+Departamento!I60</f>
        <v>119</v>
      </c>
      <c r="K7" s="12">
        <f>+Departamento!J60</f>
        <v>0</v>
      </c>
      <c r="L7" s="12">
        <f>+Departamento!K60</f>
        <v>0</v>
      </c>
      <c r="M7" s="12">
        <f>+Departamento!L60</f>
        <v>0</v>
      </c>
      <c r="N7" s="12">
        <f>+Departamento!M60</f>
        <v>0</v>
      </c>
      <c r="O7" s="12">
        <f>+Departamento!N60</f>
        <v>0</v>
      </c>
      <c r="P7" s="12">
        <f>+Departamento!O60</f>
        <v>0</v>
      </c>
      <c r="Q7" s="12">
        <f>+Departamento!P60</f>
        <v>0</v>
      </c>
      <c r="R7" s="12">
        <f>+Departamento!Q60</f>
        <v>0</v>
      </c>
      <c r="S7" s="12">
        <f>+Departamento!R60</f>
        <v>0</v>
      </c>
      <c r="T7" s="12">
        <f>+Departamento!S60</f>
        <v>0</v>
      </c>
      <c r="U7" s="12">
        <f>+Departamento!T60</f>
        <v>0</v>
      </c>
      <c r="V7" s="12">
        <f>+Departamento!U60</f>
        <v>0</v>
      </c>
      <c r="W7" s="12">
        <f>+Departamento!V60</f>
        <v>0</v>
      </c>
      <c r="X7" s="12">
        <f>+Departamento!W60</f>
        <v>0</v>
      </c>
      <c r="Y7" s="12">
        <f>+Departamento!X60</f>
        <v>0</v>
      </c>
      <c r="Z7" s="12">
        <f>+Departamento!Y60</f>
        <v>0</v>
      </c>
      <c r="AA7" s="12">
        <f>+Departamento!Z60</f>
        <v>0</v>
      </c>
      <c r="AB7" s="12">
        <f>+Departamento!AA60</f>
        <v>0</v>
      </c>
      <c r="AC7" s="12">
        <f>+Departamento!AB60</f>
        <v>4</v>
      </c>
      <c r="AD7" s="12">
        <f>+Departamento!AC60</f>
        <v>17</v>
      </c>
      <c r="AE7" s="148">
        <f t="shared" ref="AE6:AE23" si="1">SUM(G7:AD7)</f>
        <v>140</v>
      </c>
    </row>
    <row r="8" spans="2:31" ht="20.25" customHeight="1" x14ac:dyDescent="0.25">
      <c r="B8" s="29">
        <v>4</v>
      </c>
      <c r="C8" s="150" t="s">
        <v>69</v>
      </c>
      <c r="D8" s="97">
        <f>+Departamento!C30</f>
        <v>25</v>
      </c>
      <c r="E8" s="97">
        <f>+Departamento!D30</f>
        <v>26</v>
      </c>
      <c r="F8" s="97">
        <f t="shared" si="0"/>
        <v>51</v>
      </c>
      <c r="G8" s="12">
        <f>+Departamento!F30</f>
        <v>0</v>
      </c>
      <c r="H8" s="12">
        <f>+Departamento!G30</f>
        <v>0</v>
      </c>
      <c r="I8" s="12">
        <f>+Departamento!H30</f>
        <v>0</v>
      </c>
      <c r="J8" s="12">
        <f>+Departamento!I30</f>
        <v>0</v>
      </c>
      <c r="K8" s="12">
        <f>+Departamento!J30</f>
        <v>0</v>
      </c>
      <c r="L8" s="12">
        <f>+Departamento!K30</f>
        <v>0</v>
      </c>
      <c r="M8" s="12">
        <f>+Departamento!L30</f>
        <v>0</v>
      </c>
      <c r="N8" s="12">
        <f>+Departamento!M30</f>
        <v>0</v>
      </c>
      <c r="O8" s="12">
        <f>+Departamento!N30</f>
        <v>0</v>
      </c>
      <c r="P8" s="12">
        <f>+Departamento!O30</f>
        <v>0</v>
      </c>
      <c r="Q8" s="12">
        <f>+Departamento!P30</f>
        <v>0</v>
      </c>
      <c r="R8" s="12">
        <f>+Departamento!Q30</f>
        <v>0</v>
      </c>
      <c r="S8" s="12">
        <f>+Departamento!R30</f>
        <v>0</v>
      </c>
      <c r="T8" s="12">
        <f>+Departamento!S30</f>
        <v>0</v>
      </c>
      <c r="U8" s="12">
        <f>+Departamento!T30</f>
        <v>0</v>
      </c>
      <c r="V8" s="12">
        <f>+Departamento!U30</f>
        <v>0</v>
      </c>
      <c r="W8" s="12">
        <f>+Departamento!V30</f>
        <v>0</v>
      </c>
      <c r="X8" s="12">
        <f>+Departamento!W30</f>
        <v>0</v>
      </c>
      <c r="Y8" s="12">
        <f>+Departamento!X30</f>
        <v>0</v>
      </c>
      <c r="Z8" s="12">
        <f>+Departamento!Y30</f>
        <v>0</v>
      </c>
      <c r="AA8" s="12">
        <f>+Departamento!Z30</f>
        <v>0</v>
      </c>
      <c r="AB8" s="12">
        <f>+Departamento!AA30</f>
        <v>0</v>
      </c>
      <c r="AC8" s="12">
        <f>+Departamento!AB30</f>
        <v>51</v>
      </c>
      <c r="AD8" s="12">
        <f>+Departamento!AC30</f>
        <v>0</v>
      </c>
      <c r="AE8" s="148">
        <f t="shared" si="1"/>
        <v>51</v>
      </c>
    </row>
    <row r="9" spans="2:31" ht="20.25" customHeight="1" x14ac:dyDescent="0.25">
      <c r="B9" s="29">
        <v>5</v>
      </c>
      <c r="C9" s="149" t="s">
        <v>88</v>
      </c>
      <c r="D9" s="97">
        <f>+Departamento!C14</f>
        <v>111</v>
      </c>
      <c r="E9" s="97">
        <f>+Departamento!D14</f>
        <v>48</v>
      </c>
      <c r="F9" s="97">
        <f t="shared" si="0"/>
        <v>159</v>
      </c>
      <c r="G9" s="12">
        <f>+Departamento!F14</f>
        <v>0</v>
      </c>
      <c r="H9" s="12">
        <f>+Departamento!G14</f>
        <v>0</v>
      </c>
      <c r="I9" s="12">
        <f>+Departamento!H14</f>
        <v>0</v>
      </c>
      <c r="J9" s="12">
        <f>+Departamento!I14</f>
        <v>0</v>
      </c>
      <c r="K9" s="12">
        <f>+Departamento!J14</f>
        <v>0</v>
      </c>
      <c r="L9" s="12">
        <f>+Departamento!K14</f>
        <v>0</v>
      </c>
      <c r="M9" s="12">
        <f>+Departamento!L14</f>
        <v>0</v>
      </c>
      <c r="N9" s="12">
        <f>+Departamento!M14</f>
        <v>0</v>
      </c>
      <c r="O9" s="12">
        <f>+Departamento!N14</f>
        <v>0</v>
      </c>
      <c r="P9" s="12">
        <f>+Departamento!O14</f>
        <v>0</v>
      </c>
      <c r="Q9" s="12">
        <f>+Departamento!P14</f>
        <v>0</v>
      </c>
      <c r="R9" s="12">
        <f>+Departamento!Q14</f>
        <v>0</v>
      </c>
      <c r="S9" s="12">
        <f>+Departamento!R14</f>
        <v>0</v>
      </c>
      <c r="T9" s="12">
        <f>+Departamento!S14</f>
        <v>0</v>
      </c>
      <c r="U9" s="12">
        <f>+Departamento!T14</f>
        <v>0</v>
      </c>
      <c r="V9" s="12">
        <f>+Departamento!U14</f>
        <v>0</v>
      </c>
      <c r="W9" s="12">
        <f>+Departamento!V14</f>
        <v>0</v>
      </c>
      <c r="X9" s="12">
        <f>+Departamento!W14</f>
        <v>0</v>
      </c>
      <c r="Y9" s="12">
        <f>+Departamento!X14</f>
        <v>0</v>
      </c>
      <c r="Z9" s="12">
        <f>+Departamento!Y14</f>
        <v>0</v>
      </c>
      <c r="AA9" s="12">
        <f>+Departamento!Z14</f>
        <v>0</v>
      </c>
      <c r="AB9" s="12">
        <f>+Departamento!AA14</f>
        <v>0</v>
      </c>
      <c r="AC9" s="12">
        <f>+Departamento!AB14</f>
        <v>159</v>
      </c>
      <c r="AD9" s="12">
        <f>+Departamento!AC14</f>
        <v>0</v>
      </c>
      <c r="AE9" s="148">
        <f t="shared" si="1"/>
        <v>159</v>
      </c>
    </row>
    <row r="10" spans="2:31" ht="20.25" customHeight="1" x14ac:dyDescent="0.25">
      <c r="B10" s="29">
        <v>6</v>
      </c>
      <c r="C10" s="149" t="s">
        <v>81</v>
      </c>
      <c r="D10" s="97">
        <f>+Departamento!C140</f>
        <v>257</v>
      </c>
      <c r="E10" s="97">
        <f>+Departamento!D140</f>
        <v>389</v>
      </c>
      <c r="F10" s="97">
        <f>+Departamento!E140</f>
        <v>646</v>
      </c>
      <c r="G10" s="6">
        <f>+Departamento!F140</f>
        <v>1</v>
      </c>
      <c r="H10" s="6">
        <f>+Departamento!G140</f>
        <v>0</v>
      </c>
      <c r="I10" s="6">
        <f>+Departamento!H140</f>
        <v>0</v>
      </c>
      <c r="J10" s="6">
        <f>+Departamento!I140</f>
        <v>0</v>
      </c>
      <c r="K10" s="6">
        <f>+Departamento!J140</f>
        <v>0</v>
      </c>
      <c r="L10" s="6">
        <f>+Departamento!K140</f>
        <v>0</v>
      </c>
      <c r="M10" s="6">
        <f>+Departamento!L140</f>
        <v>0</v>
      </c>
      <c r="N10" s="6">
        <f>+Departamento!M140</f>
        <v>0</v>
      </c>
      <c r="O10" s="6">
        <f>+Departamento!N140</f>
        <v>0</v>
      </c>
      <c r="P10" s="6">
        <f>+Departamento!O140</f>
        <v>3</v>
      </c>
      <c r="Q10" s="6">
        <f>+Departamento!P140</f>
        <v>49</v>
      </c>
      <c r="R10" s="6">
        <f>+Departamento!Q140</f>
        <v>1</v>
      </c>
      <c r="S10" s="6">
        <f>+Departamento!R140</f>
        <v>0</v>
      </c>
      <c r="T10" s="6">
        <f>+Departamento!S140</f>
        <v>0</v>
      </c>
      <c r="U10" s="6">
        <f>+Departamento!T140</f>
        <v>0</v>
      </c>
      <c r="V10" s="6">
        <f>+Departamento!U140</f>
        <v>0</v>
      </c>
      <c r="W10" s="6">
        <f>+Departamento!V140</f>
        <v>4</v>
      </c>
      <c r="X10" s="6">
        <f>+Departamento!W140</f>
        <v>0</v>
      </c>
      <c r="Y10" s="6">
        <f>+Departamento!X140</f>
        <v>0</v>
      </c>
      <c r="Z10" s="6">
        <f>+Departamento!Y140</f>
        <v>0</v>
      </c>
      <c r="AA10" s="6">
        <f>+Departamento!Z140</f>
        <v>2</v>
      </c>
      <c r="AB10" s="6">
        <f>+Departamento!AA140</f>
        <v>1</v>
      </c>
      <c r="AC10" s="6">
        <f>+Departamento!AB140</f>
        <v>395</v>
      </c>
      <c r="AD10" s="6">
        <f>+Departamento!AC140</f>
        <v>190</v>
      </c>
      <c r="AE10" s="148">
        <f t="shared" si="1"/>
        <v>646</v>
      </c>
    </row>
    <row r="11" spans="2:31" ht="20.25" customHeight="1" x14ac:dyDescent="0.25">
      <c r="B11" s="29">
        <v>7</v>
      </c>
      <c r="C11" s="149" t="s">
        <v>108</v>
      </c>
      <c r="D11" s="97">
        <f>+Departamento!C87</f>
        <v>74</v>
      </c>
      <c r="E11" s="97">
        <f>+Departamento!D87</f>
        <v>111</v>
      </c>
      <c r="F11" s="97">
        <f t="shared" si="0"/>
        <v>185</v>
      </c>
      <c r="G11" s="12">
        <f>+Departamento!F87</f>
        <v>0</v>
      </c>
      <c r="H11" s="12">
        <f>+Departamento!G87</f>
        <v>2</v>
      </c>
      <c r="I11" s="12">
        <f>+Departamento!H87</f>
        <v>1</v>
      </c>
      <c r="J11" s="12">
        <f>+Departamento!I87</f>
        <v>0</v>
      </c>
      <c r="K11" s="12">
        <f>+Departamento!J87</f>
        <v>0</v>
      </c>
      <c r="L11" s="12">
        <f>+Departamento!K87</f>
        <v>0</v>
      </c>
      <c r="M11" s="12">
        <f>+Departamento!L87</f>
        <v>0</v>
      </c>
      <c r="N11" s="12">
        <f>+Departamento!M87</f>
        <v>0</v>
      </c>
      <c r="O11" s="12">
        <f>+Departamento!N87</f>
        <v>0</v>
      </c>
      <c r="P11" s="12">
        <f>+Departamento!O87</f>
        <v>7</v>
      </c>
      <c r="Q11" s="12">
        <f>+Departamento!P87</f>
        <v>0</v>
      </c>
      <c r="R11" s="12">
        <f>+Departamento!Q87</f>
        <v>65</v>
      </c>
      <c r="S11" s="12">
        <f>+Departamento!R87</f>
        <v>0</v>
      </c>
      <c r="T11" s="12">
        <f>+Departamento!S87</f>
        <v>0</v>
      </c>
      <c r="U11" s="12">
        <f>+Departamento!T87</f>
        <v>0</v>
      </c>
      <c r="V11" s="12">
        <f>+Departamento!U87</f>
        <v>0</v>
      </c>
      <c r="W11" s="12">
        <f>+Departamento!V87</f>
        <v>0</v>
      </c>
      <c r="X11" s="12">
        <f>+Departamento!W87</f>
        <v>0</v>
      </c>
      <c r="Y11" s="12">
        <f>+Departamento!X87</f>
        <v>0</v>
      </c>
      <c r="Z11" s="12">
        <f>+Departamento!Y87</f>
        <v>0</v>
      </c>
      <c r="AA11" s="12">
        <f>+Departamento!Z87</f>
        <v>0</v>
      </c>
      <c r="AB11" s="12">
        <f>+Departamento!AA87</f>
        <v>0</v>
      </c>
      <c r="AC11" s="12">
        <f>+Departamento!AB87</f>
        <v>81</v>
      </c>
      <c r="AD11" s="12">
        <f>+Departamento!AC87</f>
        <v>29</v>
      </c>
      <c r="AE11" s="148">
        <f t="shared" si="1"/>
        <v>185</v>
      </c>
    </row>
    <row r="12" spans="2:31" ht="20.25" customHeight="1" x14ac:dyDescent="0.25">
      <c r="B12" s="29">
        <v>8</v>
      </c>
      <c r="C12" s="149" t="s">
        <v>89</v>
      </c>
      <c r="D12" s="97">
        <f>+Departamento!C19</f>
        <v>49</v>
      </c>
      <c r="E12" s="97">
        <f>+Departamento!D19</f>
        <v>60</v>
      </c>
      <c r="F12" s="97">
        <f t="shared" si="0"/>
        <v>109</v>
      </c>
      <c r="G12" s="12">
        <f>+Departamento!F19</f>
        <v>0</v>
      </c>
      <c r="H12" s="12">
        <f>+Departamento!G19</f>
        <v>0</v>
      </c>
      <c r="I12" s="12">
        <f>+Departamento!H19</f>
        <v>0</v>
      </c>
      <c r="J12" s="12">
        <f>+Departamento!I19</f>
        <v>0</v>
      </c>
      <c r="K12" s="12">
        <f>+Departamento!J19</f>
        <v>0</v>
      </c>
      <c r="L12" s="12">
        <f>+Departamento!K19</f>
        <v>0</v>
      </c>
      <c r="M12" s="12">
        <f>+Departamento!L19</f>
        <v>0</v>
      </c>
      <c r="N12" s="12">
        <f>+Departamento!M19</f>
        <v>0</v>
      </c>
      <c r="O12" s="12">
        <f>+Departamento!N19</f>
        <v>0</v>
      </c>
      <c r="P12" s="12">
        <f>+Departamento!O19</f>
        <v>0</v>
      </c>
      <c r="Q12" s="12">
        <f>+Departamento!P19</f>
        <v>0</v>
      </c>
      <c r="R12" s="12">
        <f>+Departamento!Q19</f>
        <v>0</v>
      </c>
      <c r="S12" s="12">
        <f>+Departamento!R19</f>
        <v>0</v>
      </c>
      <c r="T12" s="12">
        <f>+Departamento!S19</f>
        <v>0</v>
      </c>
      <c r="U12" s="12">
        <f>+Departamento!T19</f>
        <v>0</v>
      </c>
      <c r="V12" s="12">
        <f>+Departamento!U19</f>
        <v>0</v>
      </c>
      <c r="W12" s="12">
        <f>+Departamento!V19</f>
        <v>63</v>
      </c>
      <c r="X12" s="12">
        <f>+Departamento!W19</f>
        <v>0</v>
      </c>
      <c r="Y12" s="12">
        <f>+Departamento!X19</f>
        <v>0</v>
      </c>
      <c r="Z12" s="12">
        <f>+Departamento!Y19</f>
        <v>0</v>
      </c>
      <c r="AA12" s="12">
        <f>+Departamento!Z19</f>
        <v>0</v>
      </c>
      <c r="AB12" s="12">
        <f>+Departamento!AA19</f>
        <v>0</v>
      </c>
      <c r="AC12" s="12">
        <f>+Departamento!AB19</f>
        <v>46</v>
      </c>
      <c r="AD12" s="12">
        <f>+Departamento!AC19</f>
        <v>0</v>
      </c>
      <c r="AE12" s="148">
        <f t="shared" si="1"/>
        <v>109</v>
      </c>
    </row>
    <row r="13" spans="2:31" ht="20.25" customHeight="1" x14ac:dyDescent="0.25">
      <c r="B13" s="29">
        <v>9</v>
      </c>
      <c r="C13" s="149" t="s">
        <v>122</v>
      </c>
      <c r="D13" s="97">
        <f>+Departamento!C109</f>
        <v>115</v>
      </c>
      <c r="E13" s="97">
        <f>+Departamento!D109</f>
        <v>156</v>
      </c>
      <c r="F13" s="97">
        <f>+Departamento!E109</f>
        <v>271</v>
      </c>
      <c r="G13" s="6">
        <f>+Departamento!F109</f>
        <v>0</v>
      </c>
      <c r="H13" s="6">
        <f>+Departamento!G109</f>
        <v>0</v>
      </c>
      <c r="I13" s="6">
        <f>+Departamento!H109</f>
        <v>0</v>
      </c>
      <c r="J13" s="6">
        <f>+Departamento!I109</f>
        <v>0</v>
      </c>
      <c r="K13" s="6">
        <f>+Departamento!J109</f>
        <v>0</v>
      </c>
      <c r="L13" s="6">
        <f>+Departamento!K109</f>
        <v>0</v>
      </c>
      <c r="M13" s="6">
        <f>+Departamento!L109</f>
        <v>0</v>
      </c>
      <c r="N13" s="6">
        <f>+Departamento!M109</f>
        <v>0</v>
      </c>
      <c r="O13" s="6">
        <f>+Departamento!N109</f>
        <v>0</v>
      </c>
      <c r="P13" s="6">
        <f>+Departamento!O109</f>
        <v>0</v>
      </c>
      <c r="Q13" s="6">
        <f>+Departamento!P109</f>
        <v>0</v>
      </c>
      <c r="R13" s="6">
        <f>+Departamento!Q109</f>
        <v>0</v>
      </c>
      <c r="S13" s="6">
        <f>+Departamento!R109</f>
        <v>0</v>
      </c>
      <c r="T13" s="6">
        <f>+Departamento!S109</f>
        <v>38</v>
      </c>
      <c r="U13" s="6">
        <f>+Departamento!T109</f>
        <v>0</v>
      </c>
      <c r="V13" s="6">
        <f>+Departamento!U109</f>
        <v>0</v>
      </c>
      <c r="W13" s="6">
        <f>+Departamento!V109</f>
        <v>0</v>
      </c>
      <c r="X13" s="6">
        <f>+Departamento!W109</f>
        <v>0</v>
      </c>
      <c r="Y13" s="6">
        <f>+Departamento!X109</f>
        <v>0</v>
      </c>
      <c r="Z13" s="6">
        <f>+Departamento!Y109</f>
        <v>0</v>
      </c>
      <c r="AA13" s="6">
        <f>+Departamento!Z109</f>
        <v>0</v>
      </c>
      <c r="AB13" s="6">
        <f>+Departamento!AA109</f>
        <v>0</v>
      </c>
      <c r="AC13" s="6">
        <f>+Departamento!AB109</f>
        <v>232</v>
      </c>
      <c r="AD13" s="6">
        <f>+Departamento!AC109</f>
        <v>1</v>
      </c>
      <c r="AE13" s="148">
        <f t="shared" si="1"/>
        <v>271</v>
      </c>
    </row>
    <row r="14" spans="2:31" ht="20.25" customHeight="1" x14ac:dyDescent="0.25">
      <c r="B14" s="29">
        <v>10</v>
      </c>
      <c r="C14" s="149" t="s">
        <v>106</v>
      </c>
      <c r="D14" s="97">
        <f>+Departamento!C98</f>
        <v>190</v>
      </c>
      <c r="E14" s="97">
        <f>+Departamento!D98</f>
        <v>186</v>
      </c>
      <c r="F14" s="97">
        <f t="shared" si="0"/>
        <v>376</v>
      </c>
      <c r="G14" s="12">
        <f>+Departamento!F98</f>
        <v>0</v>
      </c>
      <c r="H14" s="12">
        <f>+Departamento!G98</f>
        <v>0</v>
      </c>
      <c r="I14" s="12">
        <f>+Departamento!H98</f>
        <v>0</v>
      </c>
      <c r="J14" s="12">
        <f>+Departamento!I98</f>
        <v>0</v>
      </c>
      <c r="K14" s="12">
        <f>+Departamento!J98</f>
        <v>0</v>
      </c>
      <c r="L14" s="12">
        <f>+Departamento!K98</f>
        <v>0</v>
      </c>
      <c r="M14" s="12">
        <f>+Departamento!L98</f>
        <v>0</v>
      </c>
      <c r="N14" s="12">
        <f>+Departamento!M98</f>
        <v>0</v>
      </c>
      <c r="O14" s="12">
        <f>+Departamento!N98</f>
        <v>0</v>
      </c>
      <c r="P14" s="12">
        <f>+Departamento!O98</f>
        <v>0</v>
      </c>
      <c r="Q14" s="12">
        <f>+Departamento!P98</f>
        <v>0</v>
      </c>
      <c r="R14" s="12">
        <f>+Departamento!Q98</f>
        <v>0</v>
      </c>
      <c r="S14" s="12">
        <f>+Departamento!R98</f>
        <v>0</v>
      </c>
      <c r="T14" s="12">
        <f>+Departamento!S98</f>
        <v>0</v>
      </c>
      <c r="U14" s="12">
        <f>+Departamento!T98</f>
        <v>0</v>
      </c>
      <c r="V14" s="12">
        <f>+Departamento!U98</f>
        <v>0</v>
      </c>
      <c r="W14" s="12">
        <f>+Departamento!V98</f>
        <v>0</v>
      </c>
      <c r="X14" s="12">
        <f>+Departamento!W98</f>
        <v>0</v>
      </c>
      <c r="Y14" s="12">
        <f>+Departamento!X98</f>
        <v>0</v>
      </c>
      <c r="Z14" s="12">
        <f>+Departamento!Y98</f>
        <v>0</v>
      </c>
      <c r="AA14" s="12">
        <f>+Departamento!Z98</f>
        <v>0</v>
      </c>
      <c r="AB14" s="12">
        <f>+Departamento!AA98</f>
        <v>0</v>
      </c>
      <c r="AC14" s="12">
        <f>+Departamento!AB98</f>
        <v>333</v>
      </c>
      <c r="AD14" s="12">
        <f>+Departamento!AC98</f>
        <v>43</v>
      </c>
      <c r="AE14" s="148">
        <f t="shared" si="1"/>
        <v>376</v>
      </c>
    </row>
    <row r="15" spans="2:31" ht="20.25" customHeight="1" x14ac:dyDescent="0.25">
      <c r="B15" s="29">
        <v>11</v>
      </c>
      <c r="C15" s="149" t="s">
        <v>119</v>
      </c>
      <c r="D15" s="97">
        <f>+Departamento!C114</f>
        <v>44</v>
      </c>
      <c r="E15" s="97">
        <f>+Departamento!D114</f>
        <v>49</v>
      </c>
      <c r="F15" s="97">
        <f>+Departamento!E114</f>
        <v>93</v>
      </c>
      <c r="G15" s="6">
        <f>+Departamento!F114</f>
        <v>0</v>
      </c>
      <c r="H15" s="6">
        <f>+Departamento!G114</f>
        <v>0</v>
      </c>
      <c r="I15" s="6">
        <f>+Departamento!H114</f>
        <v>0</v>
      </c>
      <c r="J15" s="6">
        <f>+Departamento!I114</f>
        <v>0</v>
      </c>
      <c r="K15" s="6">
        <f>+Departamento!J114</f>
        <v>0</v>
      </c>
      <c r="L15" s="6">
        <f>+Departamento!K114</f>
        <v>0</v>
      </c>
      <c r="M15" s="6">
        <f>+Departamento!L114</f>
        <v>0</v>
      </c>
      <c r="N15" s="6">
        <f>+Departamento!M114</f>
        <v>0</v>
      </c>
      <c r="O15" s="6">
        <f>+Departamento!N114</f>
        <v>0</v>
      </c>
      <c r="P15" s="6">
        <f>+Departamento!O114</f>
        <v>56</v>
      </c>
      <c r="Q15" s="6">
        <f>+Departamento!P114</f>
        <v>0</v>
      </c>
      <c r="R15" s="6">
        <f>+Departamento!Q114</f>
        <v>8</v>
      </c>
      <c r="S15" s="6">
        <f>+Departamento!R114</f>
        <v>0</v>
      </c>
      <c r="T15" s="6">
        <f>+Departamento!S114</f>
        <v>0</v>
      </c>
      <c r="U15" s="6">
        <f>+Departamento!T114</f>
        <v>0</v>
      </c>
      <c r="V15" s="6">
        <f>+Departamento!U114</f>
        <v>0</v>
      </c>
      <c r="W15" s="6">
        <f>+Departamento!V114</f>
        <v>0</v>
      </c>
      <c r="X15" s="6">
        <f>+Departamento!W114</f>
        <v>0</v>
      </c>
      <c r="Y15" s="6">
        <f>+Departamento!X114</f>
        <v>0</v>
      </c>
      <c r="Z15" s="6">
        <f>+Departamento!Y114</f>
        <v>0</v>
      </c>
      <c r="AA15" s="6">
        <f>+Departamento!Z114</f>
        <v>0</v>
      </c>
      <c r="AB15" s="6">
        <f>+Departamento!AA114</f>
        <v>0</v>
      </c>
      <c r="AC15" s="6">
        <f>+Departamento!AB114</f>
        <v>29</v>
      </c>
      <c r="AD15" s="6">
        <f>+Departamento!AC114</f>
        <v>0</v>
      </c>
      <c r="AE15" s="148">
        <f t="shared" si="1"/>
        <v>93</v>
      </c>
    </row>
    <row r="16" spans="2:31" ht="20.25" customHeight="1" x14ac:dyDescent="0.25">
      <c r="B16" s="29">
        <v>12</v>
      </c>
      <c r="C16" s="149" t="s">
        <v>87</v>
      </c>
      <c r="D16" s="97">
        <f>+Departamento!C63</f>
        <v>13</v>
      </c>
      <c r="E16" s="97">
        <f>+Departamento!D63</f>
        <v>24</v>
      </c>
      <c r="F16" s="97">
        <f t="shared" si="0"/>
        <v>37</v>
      </c>
      <c r="G16" s="12">
        <f>+Departamento!F63</f>
        <v>0</v>
      </c>
      <c r="H16" s="12">
        <f>+Departamento!G63</f>
        <v>0</v>
      </c>
      <c r="I16" s="12">
        <f>+Departamento!H63</f>
        <v>0</v>
      </c>
      <c r="J16" s="12">
        <f>+Departamento!I63</f>
        <v>0</v>
      </c>
      <c r="K16" s="12">
        <f>+Departamento!J63</f>
        <v>0</v>
      </c>
      <c r="L16" s="12">
        <f>+Departamento!K63</f>
        <v>0</v>
      </c>
      <c r="M16" s="12">
        <f>+Departamento!L63</f>
        <v>0</v>
      </c>
      <c r="N16" s="12">
        <f>+Departamento!M63</f>
        <v>0</v>
      </c>
      <c r="O16" s="12">
        <f>+Departamento!N63</f>
        <v>0</v>
      </c>
      <c r="P16" s="12">
        <f>+Departamento!O63</f>
        <v>0</v>
      </c>
      <c r="Q16" s="12">
        <f>+Departamento!P63</f>
        <v>0</v>
      </c>
      <c r="R16" s="12">
        <f>+Departamento!Q63</f>
        <v>0</v>
      </c>
      <c r="S16" s="12">
        <f>+Departamento!R63</f>
        <v>0</v>
      </c>
      <c r="T16" s="12">
        <f>+Departamento!S63</f>
        <v>0</v>
      </c>
      <c r="U16" s="12">
        <f>+Departamento!T63</f>
        <v>0</v>
      </c>
      <c r="V16" s="12">
        <f>+Departamento!U63</f>
        <v>0</v>
      </c>
      <c r="W16" s="12">
        <f>+Departamento!V63</f>
        <v>0</v>
      </c>
      <c r="X16" s="12">
        <f>+Departamento!W63</f>
        <v>37</v>
      </c>
      <c r="Y16" s="12">
        <f>+Departamento!X63</f>
        <v>0</v>
      </c>
      <c r="Z16" s="12">
        <f>+Departamento!Y63</f>
        <v>0</v>
      </c>
      <c r="AA16" s="12">
        <f>+Departamento!Z63</f>
        <v>0</v>
      </c>
      <c r="AB16" s="12">
        <f>+Departamento!AA63</f>
        <v>0</v>
      </c>
      <c r="AC16" s="12">
        <f>+Departamento!AB63</f>
        <v>0</v>
      </c>
      <c r="AD16" s="12">
        <f>+Departamento!AC63</f>
        <v>0</v>
      </c>
      <c r="AE16" s="148">
        <f t="shared" si="1"/>
        <v>37</v>
      </c>
    </row>
    <row r="17" spans="2:31" ht="20.25" customHeight="1" x14ac:dyDescent="0.25">
      <c r="B17" s="29">
        <v>13</v>
      </c>
      <c r="C17" s="149" t="s">
        <v>67</v>
      </c>
      <c r="D17" s="97">
        <f>+Departamento!C36</f>
        <v>88</v>
      </c>
      <c r="E17" s="97">
        <f>+Departamento!D36</f>
        <v>84</v>
      </c>
      <c r="F17" s="97">
        <f t="shared" si="0"/>
        <v>172</v>
      </c>
      <c r="G17" s="12">
        <f>+Departamento!F36</f>
        <v>0</v>
      </c>
      <c r="H17" s="12">
        <f>+Departamento!G36</f>
        <v>0</v>
      </c>
      <c r="I17" s="12">
        <f>+Departamento!H36</f>
        <v>0</v>
      </c>
      <c r="J17" s="12">
        <f>+Departamento!I36</f>
        <v>0</v>
      </c>
      <c r="K17" s="12">
        <f>+Departamento!J36</f>
        <v>0</v>
      </c>
      <c r="L17" s="12">
        <f>+Departamento!K36</f>
        <v>0</v>
      </c>
      <c r="M17" s="12">
        <f>+Departamento!L36</f>
        <v>0</v>
      </c>
      <c r="N17" s="12">
        <f>+Departamento!M36</f>
        <v>0</v>
      </c>
      <c r="O17" s="12">
        <f>+Departamento!N36</f>
        <v>0</v>
      </c>
      <c r="P17" s="12">
        <f>+Departamento!O36</f>
        <v>0</v>
      </c>
      <c r="Q17" s="12">
        <f>+Departamento!P36</f>
        <v>0</v>
      </c>
      <c r="R17" s="12">
        <f>+Departamento!Q36</f>
        <v>0</v>
      </c>
      <c r="S17" s="12">
        <f>+Departamento!R36</f>
        <v>0</v>
      </c>
      <c r="T17" s="12">
        <f>+Departamento!S36</f>
        <v>0</v>
      </c>
      <c r="U17" s="12">
        <f>+Departamento!T36</f>
        <v>0</v>
      </c>
      <c r="V17" s="12">
        <f>+Departamento!U36</f>
        <v>0</v>
      </c>
      <c r="W17" s="12">
        <f>+Departamento!V36</f>
        <v>0</v>
      </c>
      <c r="X17" s="12">
        <f>+Departamento!W36</f>
        <v>0</v>
      </c>
      <c r="Y17" s="12">
        <f>+Departamento!X36</f>
        <v>0</v>
      </c>
      <c r="Z17" s="12">
        <f>+Departamento!Y36</f>
        <v>0</v>
      </c>
      <c r="AA17" s="12">
        <f>+Departamento!Z36</f>
        <v>0</v>
      </c>
      <c r="AB17" s="12">
        <f>+Departamento!AA36</f>
        <v>0</v>
      </c>
      <c r="AC17" s="12">
        <f>+Departamento!AB36</f>
        <v>137</v>
      </c>
      <c r="AD17" s="12">
        <f>+Departamento!AC36</f>
        <v>35</v>
      </c>
      <c r="AE17" s="148">
        <f t="shared" si="1"/>
        <v>172</v>
      </c>
    </row>
    <row r="18" spans="2:31" ht="20.25" customHeight="1" x14ac:dyDescent="0.25">
      <c r="B18" s="29">
        <v>14</v>
      </c>
      <c r="C18" s="151" t="s">
        <v>137</v>
      </c>
      <c r="D18" s="97">
        <f>+Departamento!C69</f>
        <v>59</v>
      </c>
      <c r="E18" s="97">
        <f>+Departamento!D69</f>
        <v>120</v>
      </c>
      <c r="F18" s="97">
        <f t="shared" si="0"/>
        <v>179</v>
      </c>
      <c r="G18" s="12">
        <f>+Departamento!F69</f>
        <v>0</v>
      </c>
      <c r="H18" s="12">
        <f>+Departamento!G69</f>
        <v>0</v>
      </c>
      <c r="I18" s="12">
        <f>+Departamento!H69</f>
        <v>0</v>
      </c>
      <c r="J18" s="12">
        <f>+Departamento!I69</f>
        <v>0</v>
      </c>
      <c r="K18" s="12">
        <f>+Departamento!J69</f>
        <v>0</v>
      </c>
      <c r="L18" s="12">
        <f>+Departamento!K69</f>
        <v>0</v>
      </c>
      <c r="M18" s="12">
        <f>+Departamento!L69</f>
        <v>0</v>
      </c>
      <c r="N18" s="12">
        <f>+Departamento!M69</f>
        <v>0</v>
      </c>
      <c r="O18" s="12">
        <f>+Departamento!N69</f>
        <v>0</v>
      </c>
      <c r="P18" s="12">
        <f>+Departamento!O69</f>
        <v>0</v>
      </c>
      <c r="Q18" s="12">
        <f>+Departamento!P69</f>
        <v>48</v>
      </c>
      <c r="R18" s="12">
        <f>+Departamento!Q69</f>
        <v>0</v>
      </c>
      <c r="S18" s="12">
        <f>+Departamento!R69</f>
        <v>0</v>
      </c>
      <c r="T18" s="12">
        <f>+Departamento!S69</f>
        <v>0</v>
      </c>
      <c r="U18" s="12">
        <f>+Departamento!T69</f>
        <v>0</v>
      </c>
      <c r="V18" s="12">
        <f>+Departamento!U69</f>
        <v>0</v>
      </c>
      <c r="W18" s="12">
        <f>+Departamento!V69</f>
        <v>0</v>
      </c>
      <c r="X18" s="12">
        <f>+Departamento!W69</f>
        <v>0</v>
      </c>
      <c r="Y18" s="12">
        <f>+Departamento!X69</f>
        <v>0</v>
      </c>
      <c r="Z18" s="12">
        <f>+Departamento!Y69</f>
        <v>0</v>
      </c>
      <c r="AA18" s="12">
        <f>+Departamento!Z69</f>
        <v>0</v>
      </c>
      <c r="AB18" s="12">
        <f>+Departamento!AA69</f>
        <v>0</v>
      </c>
      <c r="AC18" s="12">
        <f>+Departamento!AB69</f>
        <v>32</v>
      </c>
      <c r="AD18" s="12">
        <f>+Departamento!AC69</f>
        <v>99</v>
      </c>
      <c r="AE18" s="148">
        <f t="shared" si="1"/>
        <v>179</v>
      </c>
    </row>
    <row r="19" spans="2:31" ht="20.25" customHeight="1" x14ac:dyDescent="0.25">
      <c r="B19" s="29">
        <v>15</v>
      </c>
      <c r="C19" s="149" t="s">
        <v>71</v>
      </c>
      <c r="D19" s="97">
        <f>+Departamento!C44</f>
        <v>105</v>
      </c>
      <c r="E19" s="97">
        <f>+Departamento!D44</f>
        <v>146</v>
      </c>
      <c r="F19" s="97">
        <f t="shared" si="0"/>
        <v>251</v>
      </c>
      <c r="G19" s="12">
        <f>+Departamento!F44</f>
        <v>0</v>
      </c>
      <c r="H19" s="12">
        <f>+Departamento!G44</f>
        <v>0</v>
      </c>
      <c r="I19" s="12">
        <f>+Departamento!H44</f>
        <v>0</v>
      </c>
      <c r="J19" s="12">
        <f>+Departamento!I44</f>
        <v>0</v>
      </c>
      <c r="K19" s="12">
        <f>+Departamento!J44</f>
        <v>0</v>
      </c>
      <c r="L19" s="12">
        <f>+Departamento!K44</f>
        <v>0</v>
      </c>
      <c r="M19" s="12">
        <f>+Departamento!L44</f>
        <v>0</v>
      </c>
      <c r="N19" s="12">
        <f>+Departamento!M44</f>
        <v>0</v>
      </c>
      <c r="O19" s="12">
        <f>+Departamento!N44</f>
        <v>0</v>
      </c>
      <c r="P19" s="12">
        <f>+Departamento!O44</f>
        <v>0</v>
      </c>
      <c r="Q19" s="12">
        <f>+Departamento!P44</f>
        <v>0</v>
      </c>
      <c r="R19" s="12">
        <f>+Departamento!Q44</f>
        <v>50</v>
      </c>
      <c r="S19" s="12">
        <f>+Departamento!R44</f>
        <v>0</v>
      </c>
      <c r="T19" s="12">
        <f>+Departamento!S44</f>
        <v>0</v>
      </c>
      <c r="U19" s="12">
        <f>+Departamento!T44</f>
        <v>0</v>
      </c>
      <c r="V19" s="12">
        <f>+Departamento!U44</f>
        <v>0</v>
      </c>
      <c r="W19" s="12">
        <f>+Departamento!V44</f>
        <v>0</v>
      </c>
      <c r="X19" s="12">
        <f>+Departamento!W44</f>
        <v>0</v>
      </c>
      <c r="Y19" s="12">
        <f>+Departamento!X44</f>
        <v>0</v>
      </c>
      <c r="Z19" s="12">
        <f>+Departamento!Y44</f>
        <v>0</v>
      </c>
      <c r="AA19" s="12">
        <f>+Departamento!Z44</f>
        <v>0</v>
      </c>
      <c r="AB19" s="12">
        <f>+Departamento!AA44</f>
        <v>0</v>
      </c>
      <c r="AC19" s="12">
        <f>+Departamento!AB44</f>
        <v>129</v>
      </c>
      <c r="AD19" s="12">
        <f>+Departamento!AC44</f>
        <v>72</v>
      </c>
      <c r="AE19" s="148">
        <f t="shared" si="1"/>
        <v>251</v>
      </c>
    </row>
    <row r="20" spans="2:31" ht="20.25" customHeight="1" x14ac:dyDescent="0.25">
      <c r="B20" s="29">
        <v>16</v>
      </c>
      <c r="C20" s="149" t="s">
        <v>124</v>
      </c>
      <c r="D20" s="97">
        <f>+Departamento!C120</f>
        <v>70</v>
      </c>
      <c r="E20" s="97">
        <f>+Departamento!D120</f>
        <v>86</v>
      </c>
      <c r="F20" s="97">
        <f>+Departamento!E120</f>
        <v>156</v>
      </c>
      <c r="G20" s="6">
        <f>+Departamento!F120</f>
        <v>0</v>
      </c>
      <c r="H20" s="6">
        <f>+Departamento!G120</f>
        <v>0</v>
      </c>
      <c r="I20" s="6">
        <f>+Departamento!H120</f>
        <v>0</v>
      </c>
      <c r="J20" s="6">
        <f>+Departamento!I120</f>
        <v>0</v>
      </c>
      <c r="K20" s="6">
        <f>+Departamento!J120</f>
        <v>0</v>
      </c>
      <c r="L20" s="6">
        <f>+Departamento!K120</f>
        <v>0</v>
      </c>
      <c r="M20" s="6">
        <f>+Departamento!L120</f>
        <v>0</v>
      </c>
      <c r="N20" s="6">
        <f>+Departamento!M120</f>
        <v>0</v>
      </c>
      <c r="O20" s="6">
        <f>+Departamento!N120</f>
        <v>0</v>
      </c>
      <c r="P20" s="6">
        <f>+Departamento!O120</f>
        <v>0</v>
      </c>
      <c r="Q20" s="6">
        <f>+Departamento!P120</f>
        <v>1</v>
      </c>
      <c r="R20" s="6">
        <f>+Departamento!Q120</f>
        <v>0</v>
      </c>
      <c r="S20" s="6">
        <f>+Departamento!R120</f>
        <v>0</v>
      </c>
      <c r="T20" s="6">
        <f>+Departamento!S120</f>
        <v>0</v>
      </c>
      <c r="U20" s="6">
        <f>+Departamento!T120</f>
        <v>0</v>
      </c>
      <c r="V20" s="6">
        <f>+Departamento!U120</f>
        <v>0</v>
      </c>
      <c r="W20" s="6">
        <f>+Departamento!V120</f>
        <v>0</v>
      </c>
      <c r="X20" s="6">
        <f>+Departamento!W120</f>
        <v>0</v>
      </c>
      <c r="Y20" s="6">
        <f>+Departamento!X120</f>
        <v>0</v>
      </c>
      <c r="Z20" s="6">
        <f>+Departamento!Y120</f>
        <v>0</v>
      </c>
      <c r="AA20" s="6">
        <f>+Departamento!Z120</f>
        <v>0</v>
      </c>
      <c r="AB20" s="6">
        <f>+Departamento!AA120</f>
        <v>0</v>
      </c>
      <c r="AC20" s="6">
        <f>+Departamento!AB120</f>
        <v>155</v>
      </c>
      <c r="AD20" s="6">
        <f>+Departamento!AC120</f>
        <v>0</v>
      </c>
      <c r="AE20" s="148">
        <f t="shared" si="1"/>
        <v>156</v>
      </c>
    </row>
    <row r="21" spans="2:31" ht="20.25" customHeight="1" x14ac:dyDescent="0.25">
      <c r="B21" s="29">
        <v>17</v>
      </c>
      <c r="C21" s="149" t="s">
        <v>91</v>
      </c>
      <c r="D21" s="97">
        <f>+Departamento!C24</f>
        <v>31</v>
      </c>
      <c r="E21" s="97">
        <f>+Departamento!D24</f>
        <v>78</v>
      </c>
      <c r="F21" s="97">
        <f t="shared" si="0"/>
        <v>109</v>
      </c>
      <c r="G21" s="12">
        <f>+Departamento!F24</f>
        <v>0</v>
      </c>
      <c r="H21" s="12">
        <f>+Departamento!G24</f>
        <v>0</v>
      </c>
      <c r="I21" s="12">
        <f>+Departamento!H24</f>
        <v>0</v>
      </c>
      <c r="J21" s="12">
        <f>+Departamento!I24</f>
        <v>0</v>
      </c>
      <c r="K21" s="12">
        <f>+Departamento!J24</f>
        <v>0</v>
      </c>
      <c r="L21" s="12">
        <f>+Departamento!K24</f>
        <v>0</v>
      </c>
      <c r="M21" s="12">
        <f>+Departamento!L24</f>
        <v>0</v>
      </c>
      <c r="N21" s="12">
        <f>+Departamento!M24</f>
        <v>0</v>
      </c>
      <c r="O21" s="12">
        <f>+Departamento!N24</f>
        <v>0</v>
      </c>
      <c r="P21" s="12">
        <f>+Departamento!O24</f>
        <v>11</v>
      </c>
      <c r="Q21" s="12">
        <f>+Departamento!P24</f>
        <v>54</v>
      </c>
      <c r="R21" s="12">
        <f>+Departamento!Q24</f>
        <v>0</v>
      </c>
      <c r="S21" s="12">
        <f>+Departamento!R24</f>
        <v>0</v>
      </c>
      <c r="T21" s="12">
        <f>+Departamento!S24</f>
        <v>0</v>
      </c>
      <c r="U21" s="12">
        <f>+Departamento!T24</f>
        <v>0</v>
      </c>
      <c r="V21" s="12">
        <f>+Departamento!U24</f>
        <v>1</v>
      </c>
      <c r="W21" s="12">
        <f>+Departamento!V24</f>
        <v>0</v>
      </c>
      <c r="X21" s="12">
        <f>+Departamento!W24</f>
        <v>0</v>
      </c>
      <c r="Y21" s="12">
        <f>+Departamento!X24</f>
        <v>0</v>
      </c>
      <c r="Z21" s="12">
        <f>+Departamento!Y24</f>
        <v>0</v>
      </c>
      <c r="AA21" s="12">
        <f>+Departamento!Z24</f>
        <v>30</v>
      </c>
      <c r="AB21" s="12">
        <f>+Departamento!AA24</f>
        <v>0</v>
      </c>
      <c r="AC21" s="12">
        <f>+Departamento!AB24</f>
        <v>13</v>
      </c>
      <c r="AD21" s="12">
        <f>+Departamento!AC24</f>
        <v>0</v>
      </c>
      <c r="AE21" s="148">
        <f t="shared" si="1"/>
        <v>109</v>
      </c>
    </row>
    <row r="22" spans="2:31" ht="20.25" customHeight="1" x14ac:dyDescent="0.25">
      <c r="B22" s="29">
        <v>18</v>
      </c>
      <c r="C22" s="149" t="s">
        <v>66</v>
      </c>
      <c r="D22" s="97">
        <f>+Departamento!C48</f>
        <v>34</v>
      </c>
      <c r="E22" s="97">
        <f>+Departamento!D48</f>
        <v>25</v>
      </c>
      <c r="F22" s="97">
        <f t="shared" si="0"/>
        <v>59</v>
      </c>
      <c r="G22" s="12">
        <f>+Departamento!F48</f>
        <v>0</v>
      </c>
      <c r="H22" s="12">
        <f>+Departamento!G48</f>
        <v>0</v>
      </c>
      <c r="I22" s="12">
        <f>+Departamento!H48</f>
        <v>0</v>
      </c>
      <c r="J22" s="12">
        <f>+Departamento!I48</f>
        <v>0</v>
      </c>
      <c r="K22" s="12">
        <f>+Departamento!J48</f>
        <v>0</v>
      </c>
      <c r="L22" s="12">
        <f>+Departamento!K48</f>
        <v>0</v>
      </c>
      <c r="M22" s="12">
        <f>+Departamento!L48</f>
        <v>0</v>
      </c>
      <c r="N22" s="12">
        <f>+Departamento!M48</f>
        <v>0</v>
      </c>
      <c r="O22" s="12">
        <f>+Departamento!N48</f>
        <v>0</v>
      </c>
      <c r="P22" s="12">
        <f>+Departamento!O48</f>
        <v>2</v>
      </c>
      <c r="Q22" s="12">
        <f>+Departamento!P48</f>
        <v>0</v>
      </c>
      <c r="R22" s="12">
        <f>+Departamento!Q48</f>
        <v>0</v>
      </c>
      <c r="S22" s="12">
        <f>+Departamento!R48</f>
        <v>0</v>
      </c>
      <c r="T22" s="12">
        <f>+Departamento!S48</f>
        <v>0</v>
      </c>
      <c r="U22" s="12">
        <f>+Departamento!T48</f>
        <v>0</v>
      </c>
      <c r="V22" s="12">
        <f>+Departamento!U48</f>
        <v>0</v>
      </c>
      <c r="W22" s="12">
        <f>+Departamento!V48</f>
        <v>0</v>
      </c>
      <c r="X22" s="12">
        <f>+Departamento!W48</f>
        <v>0</v>
      </c>
      <c r="Y22" s="12">
        <f>+Departamento!X48</f>
        <v>0</v>
      </c>
      <c r="Z22" s="12">
        <f>+Departamento!Y48</f>
        <v>0</v>
      </c>
      <c r="AA22" s="12">
        <f>+Departamento!Z48</f>
        <v>24</v>
      </c>
      <c r="AB22" s="12">
        <f>+Departamento!AA48</f>
        <v>0</v>
      </c>
      <c r="AC22" s="12">
        <f>+Departamento!AB48</f>
        <v>33</v>
      </c>
      <c r="AD22" s="12">
        <f>+Departamento!AC48</f>
        <v>0</v>
      </c>
      <c r="AE22" s="148">
        <f t="shared" si="1"/>
        <v>59</v>
      </c>
    </row>
    <row r="23" spans="2:31" ht="20.25" customHeight="1" x14ac:dyDescent="0.25">
      <c r="B23" s="29">
        <v>19</v>
      </c>
      <c r="C23" s="151" t="s">
        <v>84</v>
      </c>
      <c r="D23" s="97">
        <f>+Departamento!C77</f>
        <v>168</v>
      </c>
      <c r="E23" s="97">
        <f>+Departamento!D77</f>
        <v>157</v>
      </c>
      <c r="F23" s="97">
        <f t="shared" si="0"/>
        <v>325</v>
      </c>
      <c r="G23" s="24">
        <f>+Departamento!F77</f>
        <v>0</v>
      </c>
      <c r="H23" s="24">
        <f>+Departamento!G77</f>
        <v>0</v>
      </c>
      <c r="I23" s="24">
        <f>+Departamento!H77</f>
        <v>0</v>
      </c>
      <c r="J23" s="24">
        <f>+Departamento!I77</f>
        <v>2</v>
      </c>
      <c r="K23" s="24">
        <f>+Departamento!J77</f>
        <v>0</v>
      </c>
      <c r="L23" s="24">
        <f>+Departamento!K77</f>
        <v>0</v>
      </c>
      <c r="M23" s="24">
        <f>+Departamento!L77</f>
        <v>0</v>
      </c>
      <c r="N23" s="24">
        <f>+Departamento!M77</f>
        <v>0</v>
      </c>
      <c r="O23" s="24">
        <f>+Departamento!N77</f>
        <v>0</v>
      </c>
      <c r="P23" s="24">
        <f>+Departamento!O77</f>
        <v>0</v>
      </c>
      <c r="Q23" s="24">
        <f>+Departamento!P77</f>
        <v>0</v>
      </c>
      <c r="R23" s="24">
        <f>+Departamento!Q77</f>
        <v>0</v>
      </c>
      <c r="S23" s="24">
        <f>+Departamento!R77</f>
        <v>0</v>
      </c>
      <c r="T23" s="24">
        <f>+Departamento!S77</f>
        <v>8</v>
      </c>
      <c r="U23" s="24">
        <f>+Departamento!T77</f>
        <v>0</v>
      </c>
      <c r="V23" s="24">
        <f>+Departamento!U77</f>
        <v>0</v>
      </c>
      <c r="W23" s="24">
        <f>+Departamento!V77</f>
        <v>0</v>
      </c>
      <c r="X23" s="24">
        <f>+Departamento!W77</f>
        <v>0</v>
      </c>
      <c r="Y23" s="24">
        <f>+Departamento!X77</f>
        <v>0</v>
      </c>
      <c r="Z23" s="24">
        <f>+Departamento!Y77</f>
        <v>0</v>
      </c>
      <c r="AA23" s="24">
        <f>+Departamento!Z77</f>
        <v>0</v>
      </c>
      <c r="AB23" s="24">
        <f>+Departamento!AA77</f>
        <v>0</v>
      </c>
      <c r="AC23" s="24">
        <f>+Departamento!AB77</f>
        <v>55</v>
      </c>
      <c r="AD23" s="24">
        <f>+Departamento!AC77</f>
        <v>260</v>
      </c>
      <c r="AE23" s="148">
        <f t="shared" si="1"/>
        <v>325</v>
      </c>
    </row>
    <row r="24" spans="2:31" s="1" customFormat="1" ht="20.25" customHeight="1" x14ac:dyDescent="0.25">
      <c r="B24" s="102" t="s">
        <v>62</v>
      </c>
      <c r="C24" s="102"/>
      <c r="D24" s="13">
        <f>SUM(D5:D23)</f>
        <v>1559</v>
      </c>
      <c r="E24" s="13">
        <f>SUM(E5:E23)</f>
        <v>1992</v>
      </c>
      <c r="F24" s="30">
        <f>SUM(F5:F23)</f>
        <v>3551</v>
      </c>
      <c r="G24" s="3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3"/>
      <c r="AE24" s="62">
        <f>SUM(AE5:AE23)</f>
        <v>3551</v>
      </c>
    </row>
  </sheetData>
  <sortState ref="C6:AD24">
    <sortCondition ref="C6"/>
  </sortState>
  <mergeCells count="8">
    <mergeCell ref="B1:AE1"/>
    <mergeCell ref="B24:C24"/>
    <mergeCell ref="B2:AE2"/>
    <mergeCell ref="B3:B4"/>
    <mergeCell ref="C3:C4"/>
    <mergeCell ref="G3:AD3"/>
    <mergeCell ref="AE3:AE4"/>
    <mergeCell ref="D3:F3"/>
  </mergeCells>
  <pageMargins left="0.27559055118110237" right="0.19685039370078741" top="0.74803149606299213" bottom="0.74803149606299213" header="0.31496062992125984" footer="0.31496062992125984"/>
  <pageSetup scale="7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2"/>
  <sheetViews>
    <sheetView workbookViewId="0">
      <selection activeCell="F36" sqref="F36"/>
    </sheetView>
  </sheetViews>
  <sheetFormatPr baseColWidth="10" defaultRowHeight="15" x14ac:dyDescent="0.25"/>
  <cols>
    <col min="2" max="2" width="18.28515625" style="53" customWidth="1"/>
    <col min="3" max="3" width="12.7109375" style="54" customWidth="1"/>
    <col min="4" max="4" width="14" style="54" customWidth="1"/>
    <col min="5" max="5" width="16" style="54" customWidth="1"/>
    <col min="6" max="6" width="15.5703125" style="54" customWidth="1"/>
    <col min="7" max="7" width="18.28515625" style="53" customWidth="1"/>
    <col min="8" max="8" width="11.42578125" style="53"/>
  </cols>
  <sheetData>
    <row r="1" spans="2:7" ht="45.75" customHeight="1" thickBot="1" x14ac:dyDescent="0.45">
      <c r="C1" s="63"/>
      <c r="G1" s="74">
        <v>45078</v>
      </c>
    </row>
    <row r="2" spans="2:7" ht="24.75" customHeight="1" x14ac:dyDescent="0.25">
      <c r="B2" s="114" t="s">
        <v>152</v>
      </c>
      <c r="C2" s="115"/>
      <c r="D2" s="115"/>
      <c r="E2" s="115"/>
      <c r="F2" s="115"/>
      <c r="G2" s="116"/>
    </row>
    <row r="3" spans="2:7" ht="22.5" customHeight="1" x14ac:dyDescent="0.25">
      <c r="B3" s="113" t="s">
        <v>149</v>
      </c>
      <c r="C3" s="112" t="s">
        <v>148</v>
      </c>
      <c r="D3" s="112"/>
      <c r="E3" s="112"/>
      <c r="F3" s="82"/>
      <c r="G3" s="117" t="s">
        <v>147</v>
      </c>
    </row>
    <row r="4" spans="2:7" ht="36.75" customHeight="1" x14ac:dyDescent="0.25">
      <c r="B4" s="113"/>
      <c r="C4" s="80" t="s">
        <v>144</v>
      </c>
      <c r="D4" s="80" t="s">
        <v>145</v>
      </c>
      <c r="E4" s="81" t="s">
        <v>146</v>
      </c>
      <c r="F4" s="81" t="s">
        <v>150</v>
      </c>
      <c r="G4" s="117"/>
    </row>
    <row r="5" spans="2:7" ht="27" customHeight="1" x14ac:dyDescent="0.25">
      <c r="B5" s="78" t="s">
        <v>142</v>
      </c>
      <c r="C5" s="55">
        <f>499+13+39</f>
        <v>551</v>
      </c>
      <c r="D5" s="55">
        <f>680+39</f>
        <v>719</v>
      </c>
      <c r="E5" s="55">
        <f>614+39</f>
        <v>653</v>
      </c>
      <c r="F5" s="55">
        <v>60</v>
      </c>
      <c r="G5" s="56">
        <f>SUM(C5:F5)</f>
        <v>1983</v>
      </c>
    </row>
    <row r="6" spans="2:7" ht="27" customHeight="1" thickBot="1" x14ac:dyDescent="0.3">
      <c r="B6" s="79" t="s">
        <v>143</v>
      </c>
      <c r="C6" s="57">
        <f>374+2+39</f>
        <v>415</v>
      </c>
      <c r="D6" s="57">
        <f>561+40</f>
        <v>601</v>
      </c>
      <c r="E6" s="57">
        <f>444+41</f>
        <v>485</v>
      </c>
      <c r="F6" s="58">
        <v>67</v>
      </c>
      <c r="G6" s="59">
        <f>SUM(C6:F6)</f>
        <v>1568</v>
      </c>
    </row>
    <row r="7" spans="2:7" ht="31.5" customHeight="1" thickBot="1" x14ac:dyDescent="0.45">
      <c r="B7" s="75" t="s">
        <v>151</v>
      </c>
      <c r="C7" s="76">
        <f>SUM(C5:C6)</f>
        <v>966</v>
      </c>
      <c r="D7" s="76">
        <f>SUM(D5:D6)</f>
        <v>1320</v>
      </c>
      <c r="E7" s="76">
        <f>SUM(E5:E6)</f>
        <v>1138</v>
      </c>
      <c r="F7" s="76">
        <f>SUM(F5:F6)</f>
        <v>127</v>
      </c>
      <c r="G7" s="77">
        <f>SUM(C7:F7)</f>
        <v>3551</v>
      </c>
    </row>
    <row r="10" spans="2:7" ht="24.75" customHeight="1" x14ac:dyDescent="0.25"/>
    <row r="11" spans="2:7" ht="24.75" customHeight="1" x14ac:dyDescent="0.25"/>
    <row r="12" spans="2:7" ht="24.75" customHeight="1" x14ac:dyDescent="0.25"/>
  </sheetData>
  <mergeCells count="4">
    <mergeCell ref="C3:E3"/>
    <mergeCell ref="B3:B4"/>
    <mergeCell ref="B2:G2"/>
    <mergeCell ref="G3:G4"/>
  </mergeCells>
  <pageMargins left="0.7" right="0.7" top="0.75" bottom="0.75" header="0.3" footer="0.3"/>
  <pageSetup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G190"/>
  <sheetViews>
    <sheetView topLeftCell="A13" zoomScale="80" zoomScaleNormal="80" workbookViewId="0">
      <selection activeCell="C29" sqref="C29"/>
    </sheetView>
  </sheetViews>
  <sheetFormatPr baseColWidth="10" defaultRowHeight="15" x14ac:dyDescent="0.25"/>
  <cols>
    <col min="1" max="1" width="18.140625" customWidth="1"/>
    <col min="2" max="2" width="29.28515625" style="5" customWidth="1"/>
    <col min="3" max="3" width="10.7109375" customWidth="1"/>
    <col min="4" max="5" width="11.42578125" customWidth="1"/>
    <col min="6" max="9" width="4.28515625" style="2" customWidth="1"/>
    <col min="10" max="29" width="4.28515625" customWidth="1"/>
    <col min="30" max="30" width="7.28515625" style="1" customWidth="1"/>
    <col min="31" max="33" width="11.42578125" style="83"/>
    <col min="34" max="34" width="11.42578125" style="83" customWidth="1"/>
    <col min="35" max="16384" width="11.42578125" style="83"/>
  </cols>
  <sheetData>
    <row r="2" spans="1:30" ht="18.75" x14ac:dyDescent="0.3">
      <c r="A2" s="119" t="s">
        <v>60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</row>
    <row r="3" spans="1:30" ht="15" customHeight="1" x14ac:dyDescent="0.25">
      <c r="A3" s="120" t="s">
        <v>27</v>
      </c>
      <c r="B3" s="120" t="s">
        <v>31</v>
      </c>
      <c r="C3" s="120" t="s">
        <v>28</v>
      </c>
      <c r="D3" s="120"/>
      <c r="E3" s="27"/>
      <c r="F3" s="121" t="s">
        <v>24</v>
      </c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121"/>
      <c r="X3" s="121"/>
      <c r="Y3" s="121"/>
      <c r="Z3" s="121"/>
      <c r="AA3" s="121"/>
      <c r="AB3" s="121"/>
      <c r="AC3" s="121"/>
      <c r="AD3" s="122" t="s">
        <v>25</v>
      </c>
    </row>
    <row r="4" spans="1:30" ht="111.75" customHeight="1" x14ac:dyDescent="0.25">
      <c r="A4" s="120"/>
      <c r="B4" s="120"/>
      <c r="C4" s="4" t="s">
        <v>30</v>
      </c>
      <c r="D4" s="4" t="s">
        <v>29</v>
      </c>
      <c r="E4" s="28" t="s">
        <v>25</v>
      </c>
      <c r="F4" s="3" t="s">
        <v>0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6</v>
      </c>
      <c r="M4" s="3" t="s">
        <v>7</v>
      </c>
      <c r="N4" s="3" t="s">
        <v>8</v>
      </c>
      <c r="O4" s="3" t="s">
        <v>9</v>
      </c>
      <c r="P4" s="3" t="s">
        <v>10</v>
      </c>
      <c r="Q4" s="3" t="s">
        <v>11</v>
      </c>
      <c r="R4" s="3" t="s">
        <v>12</v>
      </c>
      <c r="S4" s="3" t="s">
        <v>13</v>
      </c>
      <c r="T4" s="3" t="s">
        <v>14</v>
      </c>
      <c r="U4" s="3" t="s">
        <v>15</v>
      </c>
      <c r="V4" s="3" t="s">
        <v>16</v>
      </c>
      <c r="W4" s="3" t="s">
        <v>17</v>
      </c>
      <c r="X4" s="3" t="s">
        <v>18</v>
      </c>
      <c r="Y4" s="3" t="s">
        <v>19</v>
      </c>
      <c r="Z4" s="3" t="s">
        <v>20</v>
      </c>
      <c r="AA4" s="3" t="s">
        <v>21</v>
      </c>
      <c r="AB4" s="3" t="s">
        <v>22</v>
      </c>
      <c r="AC4" s="3" t="s">
        <v>23</v>
      </c>
      <c r="AD4" s="123"/>
    </row>
    <row r="5" spans="1:30" x14ac:dyDescent="0.25">
      <c r="A5" s="8" t="s">
        <v>90</v>
      </c>
      <c r="B5" s="9" t="s">
        <v>95</v>
      </c>
      <c r="C5" s="6">
        <v>6</v>
      </c>
      <c r="D5" s="6">
        <v>26</v>
      </c>
      <c r="E5" s="6">
        <f>SUM(C5:D5)</f>
        <v>32</v>
      </c>
      <c r="F5" s="6"/>
      <c r="G5" s="10"/>
      <c r="H5" s="10"/>
      <c r="I5" s="10"/>
      <c r="J5" s="6"/>
      <c r="K5" s="6"/>
      <c r="L5" s="6"/>
      <c r="M5" s="6"/>
      <c r="N5" s="6"/>
      <c r="O5" s="6"/>
      <c r="P5" s="6">
        <v>18</v>
      </c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>
        <v>14</v>
      </c>
      <c r="AC5" s="6"/>
      <c r="AD5" s="6">
        <f t="shared" ref="AD5:AD8" si="0">SUM(F5:AC5)</f>
        <v>32</v>
      </c>
    </row>
    <row r="6" spans="1:30" x14ac:dyDescent="0.25">
      <c r="A6" s="8" t="s">
        <v>90</v>
      </c>
      <c r="B6" s="9" t="s">
        <v>96</v>
      </c>
      <c r="C6" s="6">
        <v>12</v>
      </c>
      <c r="D6" s="6">
        <v>29</v>
      </c>
      <c r="E6" s="6">
        <f t="shared" ref="E6:E8" si="1">SUM(C6:D6)</f>
        <v>41</v>
      </c>
      <c r="F6" s="6"/>
      <c r="G6" s="10"/>
      <c r="H6" s="10"/>
      <c r="I6" s="10"/>
      <c r="J6" s="6"/>
      <c r="K6" s="6"/>
      <c r="L6" s="6"/>
      <c r="M6" s="6"/>
      <c r="N6" s="6"/>
      <c r="O6" s="6">
        <v>1</v>
      </c>
      <c r="P6" s="6">
        <v>39</v>
      </c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11">
        <v>1</v>
      </c>
      <c r="AC6" s="6"/>
      <c r="AD6" s="6">
        <f t="shared" si="0"/>
        <v>41</v>
      </c>
    </row>
    <row r="7" spans="1:30" x14ac:dyDescent="0.25">
      <c r="A7" s="8" t="s">
        <v>90</v>
      </c>
      <c r="B7" s="9" t="s">
        <v>102</v>
      </c>
      <c r="C7" s="6">
        <v>21</v>
      </c>
      <c r="D7" s="6">
        <v>22</v>
      </c>
      <c r="E7" s="6">
        <f t="shared" si="1"/>
        <v>43</v>
      </c>
      <c r="F7" s="6"/>
      <c r="G7" s="10"/>
      <c r="H7" s="10"/>
      <c r="I7" s="10"/>
      <c r="J7" s="6"/>
      <c r="K7" s="6"/>
      <c r="L7" s="6"/>
      <c r="M7" s="6"/>
      <c r="N7" s="6"/>
      <c r="O7" s="6"/>
      <c r="P7" s="6">
        <v>9</v>
      </c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>
        <v>34</v>
      </c>
      <c r="AC7" s="6"/>
      <c r="AD7" s="6">
        <f t="shared" si="0"/>
        <v>43</v>
      </c>
    </row>
    <row r="8" spans="1:30" x14ac:dyDescent="0.25">
      <c r="A8" s="8" t="s">
        <v>90</v>
      </c>
      <c r="B8" s="9" t="s">
        <v>104</v>
      </c>
      <c r="C8" s="6">
        <v>10</v>
      </c>
      <c r="D8" s="6">
        <v>23</v>
      </c>
      <c r="E8" s="6">
        <f t="shared" si="1"/>
        <v>33</v>
      </c>
      <c r="F8" s="6"/>
      <c r="G8" s="10"/>
      <c r="H8" s="10"/>
      <c r="I8" s="10"/>
      <c r="J8" s="6"/>
      <c r="K8" s="6"/>
      <c r="L8" s="6"/>
      <c r="M8" s="6"/>
      <c r="N8" s="6"/>
      <c r="O8" s="6"/>
      <c r="P8" s="6">
        <v>6</v>
      </c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>
        <v>27</v>
      </c>
      <c r="AD8" s="6">
        <f t="shared" si="0"/>
        <v>33</v>
      </c>
    </row>
    <row r="9" spans="1:30" x14ac:dyDescent="0.25">
      <c r="A9" s="8"/>
      <c r="B9" s="9"/>
      <c r="C9" s="14">
        <f t="shared" ref="C9:AD9" si="2">SUM(C5:C8)</f>
        <v>49</v>
      </c>
      <c r="D9" s="14">
        <f t="shared" si="2"/>
        <v>100</v>
      </c>
      <c r="E9" s="14">
        <f t="shared" si="2"/>
        <v>149</v>
      </c>
      <c r="F9" s="14">
        <f t="shared" si="2"/>
        <v>0</v>
      </c>
      <c r="G9" s="14">
        <f t="shared" si="2"/>
        <v>0</v>
      </c>
      <c r="H9" s="14">
        <f t="shared" si="2"/>
        <v>0</v>
      </c>
      <c r="I9" s="14">
        <f t="shared" si="2"/>
        <v>0</v>
      </c>
      <c r="J9" s="14">
        <f t="shared" si="2"/>
        <v>0</v>
      </c>
      <c r="K9" s="14">
        <f t="shared" si="2"/>
        <v>0</v>
      </c>
      <c r="L9" s="14">
        <f t="shared" si="2"/>
        <v>0</v>
      </c>
      <c r="M9" s="14">
        <f t="shared" si="2"/>
        <v>0</v>
      </c>
      <c r="N9" s="14">
        <f t="shared" si="2"/>
        <v>0</v>
      </c>
      <c r="O9" s="14">
        <f t="shared" si="2"/>
        <v>1</v>
      </c>
      <c r="P9" s="14">
        <f t="shared" si="2"/>
        <v>72</v>
      </c>
      <c r="Q9" s="14">
        <f t="shared" si="2"/>
        <v>0</v>
      </c>
      <c r="R9" s="14">
        <f t="shared" si="2"/>
        <v>0</v>
      </c>
      <c r="S9" s="14">
        <f t="shared" si="2"/>
        <v>0</v>
      </c>
      <c r="T9" s="14">
        <f t="shared" si="2"/>
        <v>0</v>
      </c>
      <c r="U9" s="14">
        <f t="shared" si="2"/>
        <v>0</v>
      </c>
      <c r="V9" s="14">
        <f t="shared" si="2"/>
        <v>0</v>
      </c>
      <c r="W9" s="14">
        <f t="shared" si="2"/>
        <v>0</v>
      </c>
      <c r="X9" s="14">
        <f t="shared" si="2"/>
        <v>0</v>
      </c>
      <c r="Y9" s="14">
        <f t="shared" si="2"/>
        <v>0</v>
      </c>
      <c r="Z9" s="14">
        <f t="shared" si="2"/>
        <v>0</v>
      </c>
      <c r="AA9" s="14">
        <f t="shared" si="2"/>
        <v>0</v>
      </c>
      <c r="AB9" s="14">
        <f t="shared" si="2"/>
        <v>49</v>
      </c>
      <c r="AC9" s="14">
        <f t="shared" si="2"/>
        <v>27</v>
      </c>
      <c r="AD9" s="26">
        <f t="shared" si="2"/>
        <v>149</v>
      </c>
    </row>
    <row r="10" spans="1:30" x14ac:dyDescent="0.25">
      <c r="B10"/>
      <c r="F10"/>
      <c r="G10"/>
      <c r="H10"/>
      <c r="I10"/>
      <c r="AD10"/>
    </row>
    <row r="11" spans="1:30" x14ac:dyDescent="0.25">
      <c r="A11" s="8" t="s">
        <v>88</v>
      </c>
      <c r="B11" s="9" t="s">
        <v>93</v>
      </c>
      <c r="C11" s="6">
        <v>43</v>
      </c>
      <c r="D11" s="6">
        <v>10</v>
      </c>
      <c r="E11" s="6">
        <f t="shared" ref="E11:E13" si="3">SUM(C11:D11)</f>
        <v>53</v>
      </c>
      <c r="F11" s="10"/>
      <c r="G11" s="10"/>
      <c r="H11" s="10"/>
      <c r="I11" s="10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>
        <v>53</v>
      </c>
      <c r="AC11" s="6"/>
      <c r="AD11" s="64">
        <f>SUM(F11:AC11)</f>
        <v>53</v>
      </c>
    </row>
    <row r="12" spans="1:30" x14ac:dyDescent="0.25">
      <c r="A12" s="8" t="s">
        <v>88</v>
      </c>
      <c r="B12" s="9" t="s">
        <v>98</v>
      </c>
      <c r="C12" s="6">
        <v>25</v>
      </c>
      <c r="D12" s="6">
        <v>21</v>
      </c>
      <c r="E12" s="6">
        <f t="shared" si="3"/>
        <v>46</v>
      </c>
      <c r="F12" s="6"/>
      <c r="G12" s="10"/>
      <c r="H12" s="10"/>
      <c r="I12" s="10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11">
        <v>46</v>
      </c>
      <c r="AC12" s="6"/>
      <c r="AD12" s="64">
        <f>SUM(F12:AC12)</f>
        <v>46</v>
      </c>
    </row>
    <row r="13" spans="1:30" x14ac:dyDescent="0.25">
      <c r="A13" s="8" t="s">
        <v>88</v>
      </c>
      <c r="B13" s="9" t="s">
        <v>100</v>
      </c>
      <c r="C13" s="6">
        <v>43</v>
      </c>
      <c r="D13" s="6">
        <v>17</v>
      </c>
      <c r="E13" s="6">
        <f t="shared" si="3"/>
        <v>60</v>
      </c>
      <c r="F13" s="6"/>
      <c r="G13" s="10"/>
      <c r="H13" s="10"/>
      <c r="I13" s="10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>
        <v>60</v>
      </c>
      <c r="AC13" s="6"/>
      <c r="AD13" s="64">
        <f>SUM(F13:AC13)</f>
        <v>60</v>
      </c>
    </row>
    <row r="14" spans="1:30" x14ac:dyDescent="0.25">
      <c r="A14" s="8"/>
      <c r="B14" s="9"/>
      <c r="C14" s="14">
        <f>SUM(C11:C13)</f>
        <v>111</v>
      </c>
      <c r="D14" s="14">
        <f>SUM(D11:D13)</f>
        <v>48</v>
      </c>
      <c r="E14" s="14">
        <f>SUM(E11:E13)</f>
        <v>159</v>
      </c>
      <c r="F14" s="14">
        <f t="shared" ref="F14:AC14" si="4">SUM(F11:F13)</f>
        <v>0</v>
      </c>
      <c r="G14" s="14">
        <f t="shared" si="4"/>
        <v>0</v>
      </c>
      <c r="H14" s="14">
        <f t="shared" si="4"/>
        <v>0</v>
      </c>
      <c r="I14" s="14">
        <f t="shared" si="4"/>
        <v>0</v>
      </c>
      <c r="J14" s="14">
        <f t="shared" si="4"/>
        <v>0</v>
      </c>
      <c r="K14" s="14">
        <f t="shared" si="4"/>
        <v>0</v>
      </c>
      <c r="L14" s="14">
        <f t="shared" si="4"/>
        <v>0</v>
      </c>
      <c r="M14" s="14">
        <f t="shared" si="4"/>
        <v>0</v>
      </c>
      <c r="N14" s="14">
        <f t="shared" si="4"/>
        <v>0</v>
      </c>
      <c r="O14" s="14">
        <f t="shared" si="4"/>
        <v>0</v>
      </c>
      <c r="P14" s="14">
        <f t="shared" si="4"/>
        <v>0</v>
      </c>
      <c r="Q14" s="14">
        <f t="shared" si="4"/>
        <v>0</v>
      </c>
      <c r="R14" s="14">
        <f t="shared" si="4"/>
        <v>0</v>
      </c>
      <c r="S14" s="14">
        <f t="shared" si="4"/>
        <v>0</v>
      </c>
      <c r="T14" s="14">
        <f t="shared" si="4"/>
        <v>0</v>
      </c>
      <c r="U14" s="14">
        <f t="shared" si="4"/>
        <v>0</v>
      </c>
      <c r="V14" s="14">
        <f t="shared" si="4"/>
        <v>0</v>
      </c>
      <c r="W14" s="14">
        <f t="shared" si="4"/>
        <v>0</v>
      </c>
      <c r="X14" s="14">
        <f t="shared" si="4"/>
        <v>0</v>
      </c>
      <c r="Y14" s="14">
        <f t="shared" si="4"/>
        <v>0</v>
      </c>
      <c r="Z14" s="14">
        <f t="shared" si="4"/>
        <v>0</v>
      </c>
      <c r="AA14" s="14">
        <f t="shared" si="4"/>
        <v>0</v>
      </c>
      <c r="AB14" s="14">
        <f t="shared" si="4"/>
        <v>159</v>
      </c>
      <c r="AC14" s="14">
        <f t="shared" si="4"/>
        <v>0</v>
      </c>
      <c r="AD14" s="26">
        <f>SUM(AD11:AD13)</f>
        <v>159</v>
      </c>
    </row>
    <row r="15" spans="1:30" x14ac:dyDescent="0.25">
      <c r="B15"/>
      <c r="F15"/>
      <c r="G15"/>
      <c r="H15"/>
      <c r="I15"/>
      <c r="AD15"/>
    </row>
    <row r="16" spans="1:30" x14ac:dyDescent="0.25">
      <c r="A16" s="8" t="s">
        <v>89</v>
      </c>
      <c r="B16" s="9" t="s">
        <v>94</v>
      </c>
      <c r="C16" s="6">
        <v>26</v>
      </c>
      <c r="D16" s="6">
        <v>23</v>
      </c>
      <c r="E16" s="6">
        <f t="shared" ref="E16:E23" si="5">SUM(C16:D16)</f>
        <v>49</v>
      </c>
      <c r="F16" s="6"/>
      <c r="G16" s="10"/>
      <c r="H16" s="10"/>
      <c r="I16" s="10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>
        <v>40</v>
      </c>
      <c r="W16" s="6"/>
      <c r="X16" s="6"/>
      <c r="Y16" s="6"/>
      <c r="Z16" s="6"/>
      <c r="AA16" s="6"/>
      <c r="AB16" s="6">
        <v>9</v>
      </c>
      <c r="AC16" s="6"/>
      <c r="AD16" s="6">
        <f>SUM(F16:AC16)</f>
        <v>49</v>
      </c>
    </row>
    <row r="17" spans="1:30" x14ac:dyDescent="0.25">
      <c r="A17" s="8" t="s">
        <v>89</v>
      </c>
      <c r="B17" s="9" t="s">
        <v>97</v>
      </c>
      <c r="C17" s="6">
        <v>13</v>
      </c>
      <c r="D17" s="6">
        <v>18</v>
      </c>
      <c r="E17" s="6">
        <f t="shared" si="5"/>
        <v>31</v>
      </c>
      <c r="F17" s="6"/>
      <c r="G17" s="10"/>
      <c r="H17" s="10"/>
      <c r="I17" s="10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>
        <v>31</v>
      </c>
      <c r="AC17" s="6"/>
      <c r="AD17" s="6">
        <f>SUM(F17:AC17)</f>
        <v>31</v>
      </c>
    </row>
    <row r="18" spans="1:30" x14ac:dyDescent="0.25">
      <c r="A18" s="8" t="s">
        <v>89</v>
      </c>
      <c r="B18" s="9" t="s">
        <v>105</v>
      </c>
      <c r="C18" s="6">
        <v>10</v>
      </c>
      <c r="D18" s="6">
        <v>19</v>
      </c>
      <c r="E18" s="6">
        <f t="shared" si="5"/>
        <v>29</v>
      </c>
      <c r="F18" s="6"/>
      <c r="G18" s="10"/>
      <c r="H18" s="10"/>
      <c r="I18" s="10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>
        <v>23</v>
      </c>
      <c r="W18" s="6"/>
      <c r="X18" s="6"/>
      <c r="Y18" s="6"/>
      <c r="Z18" s="6"/>
      <c r="AA18" s="6"/>
      <c r="AB18" s="6">
        <v>6</v>
      </c>
      <c r="AC18" s="6"/>
      <c r="AD18" s="6">
        <f>SUM(F18:AC18)</f>
        <v>29</v>
      </c>
    </row>
    <row r="19" spans="1:30" x14ac:dyDescent="0.25">
      <c r="A19" s="8"/>
      <c r="B19" s="9"/>
      <c r="C19" s="14">
        <f>SUM(C16:C18)</f>
        <v>49</v>
      </c>
      <c r="D19" s="14">
        <f>SUM(D16:D18)</f>
        <v>60</v>
      </c>
      <c r="E19" s="14">
        <f>SUM(E16:E18)</f>
        <v>109</v>
      </c>
      <c r="F19" s="14">
        <f t="shared" ref="F19:AC19" si="6">SUM(F16:F18)</f>
        <v>0</v>
      </c>
      <c r="G19" s="14">
        <f t="shared" si="6"/>
        <v>0</v>
      </c>
      <c r="H19" s="14">
        <f t="shared" si="6"/>
        <v>0</v>
      </c>
      <c r="I19" s="14">
        <f t="shared" si="6"/>
        <v>0</v>
      </c>
      <c r="J19" s="14">
        <f t="shared" si="6"/>
        <v>0</v>
      </c>
      <c r="K19" s="14">
        <f t="shared" si="6"/>
        <v>0</v>
      </c>
      <c r="L19" s="14">
        <f t="shared" si="6"/>
        <v>0</v>
      </c>
      <c r="M19" s="14">
        <f t="shared" si="6"/>
        <v>0</v>
      </c>
      <c r="N19" s="14">
        <f t="shared" si="6"/>
        <v>0</v>
      </c>
      <c r="O19" s="14">
        <f t="shared" si="6"/>
        <v>0</v>
      </c>
      <c r="P19" s="14">
        <f t="shared" si="6"/>
        <v>0</v>
      </c>
      <c r="Q19" s="14">
        <f t="shared" si="6"/>
        <v>0</v>
      </c>
      <c r="R19" s="14">
        <f t="shared" si="6"/>
        <v>0</v>
      </c>
      <c r="S19" s="14">
        <f t="shared" si="6"/>
        <v>0</v>
      </c>
      <c r="T19" s="14">
        <f t="shared" si="6"/>
        <v>0</v>
      </c>
      <c r="U19" s="14">
        <f t="shared" si="6"/>
        <v>0</v>
      </c>
      <c r="V19" s="14">
        <f t="shared" si="6"/>
        <v>63</v>
      </c>
      <c r="W19" s="14">
        <f t="shared" si="6"/>
        <v>0</v>
      </c>
      <c r="X19" s="14">
        <f t="shared" si="6"/>
        <v>0</v>
      </c>
      <c r="Y19" s="14">
        <f t="shared" si="6"/>
        <v>0</v>
      </c>
      <c r="Z19" s="14">
        <f t="shared" si="6"/>
        <v>0</v>
      </c>
      <c r="AA19" s="14">
        <f t="shared" si="6"/>
        <v>0</v>
      </c>
      <c r="AB19" s="14">
        <f t="shared" si="6"/>
        <v>46</v>
      </c>
      <c r="AC19" s="14">
        <f t="shared" si="6"/>
        <v>0</v>
      </c>
      <c r="AD19" s="26">
        <f>SUM(AD16:AD18)</f>
        <v>109</v>
      </c>
    </row>
    <row r="20" spans="1:30" x14ac:dyDescent="0.25">
      <c r="B20"/>
      <c r="F20"/>
      <c r="G20"/>
      <c r="H20"/>
      <c r="I20"/>
      <c r="AD20"/>
    </row>
    <row r="21" spans="1:30" x14ac:dyDescent="0.25">
      <c r="A21" s="8" t="s">
        <v>91</v>
      </c>
      <c r="B21" s="9" t="s">
        <v>101</v>
      </c>
      <c r="C21" s="6">
        <v>9</v>
      </c>
      <c r="D21" s="6">
        <v>22</v>
      </c>
      <c r="E21" s="6">
        <f t="shared" si="5"/>
        <v>31</v>
      </c>
      <c r="F21" s="6"/>
      <c r="G21" s="10"/>
      <c r="H21" s="10"/>
      <c r="I21" s="10"/>
      <c r="J21" s="6"/>
      <c r="K21" s="6"/>
      <c r="L21" s="6"/>
      <c r="M21" s="6"/>
      <c r="N21" s="6"/>
      <c r="O21" s="6">
        <v>1</v>
      </c>
      <c r="P21" s="6"/>
      <c r="Q21" s="6"/>
      <c r="R21" s="6"/>
      <c r="S21" s="6"/>
      <c r="T21" s="6"/>
      <c r="U21" s="6"/>
      <c r="V21" s="6"/>
      <c r="W21" s="6"/>
      <c r="X21" s="6"/>
      <c r="Y21" s="6"/>
      <c r="Z21" s="6">
        <v>30</v>
      </c>
      <c r="AA21" s="6"/>
      <c r="AB21" s="6"/>
      <c r="AC21" s="6"/>
      <c r="AD21" s="6">
        <f>SUM(F21:AC21)</f>
        <v>31</v>
      </c>
    </row>
    <row r="22" spans="1:30" x14ac:dyDescent="0.25">
      <c r="A22" s="8" t="s">
        <v>140</v>
      </c>
      <c r="B22" s="9" t="s">
        <v>99</v>
      </c>
      <c r="C22" s="6">
        <v>13</v>
      </c>
      <c r="D22" s="6">
        <v>17</v>
      </c>
      <c r="E22" s="6">
        <f t="shared" si="5"/>
        <v>30</v>
      </c>
      <c r="F22" s="6"/>
      <c r="G22" s="10"/>
      <c r="H22" s="10"/>
      <c r="I22" s="10"/>
      <c r="J22" s="6"/>
      <c r="K22" s="6"/>
      <c r="L22" s="6"/>
      <c r="M22" s="6"/>
      <c r="N22" s="6"/>
      <c r="O22" s="6">
        <v>7</v>
      </c>
      <c r="P22" s="6">
        <v>22</v>
      </c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11">
        <v>1</v>
      </c>
      <c r="AC22" s="6"/>
      <c r="AD22" s="6">
        <f>SUM(F22:AC22)</f>
        <v>30</v>
      </c>
    </row>
    <row r="23" spans="1:30" x14ac:dyDescent="0.25">
      <c r="A23" s="8" t="s">
        <v>91</v>
      </c>
      <c r="B23" s="9" t="s">
        <v>103</v>
      </c>
      <c r="C23" s="6">
        <v>9</v>
      </c>
      <c r="D23" s="6">
        <v>39</v>
      </c>
      <c r="E23" s="6">
        <f t="shared" si="5"/>
        <v>48</v>
      </c>
      <c r="F23" s="6"/>
      <c r="G23" s="10"/>
      <c r="H23" s="10"/>
      <c r="I23" s="10"/>
      <c r="J23" s="6"/>
      <c r="K23" s="6"/>
      <c r="L23" s="6"/>
      <c r="M23" s="6"/>
      <c r="N23" s="6"/>
      <c r="O23" s="6">
        <v>3</v>
      </c>
      <c r="P23" s="6">
        <v>32</v>
      </c>
      <c r="Q23" s="6"/>
      <c r="R23" s="6"/>
      <c r="S23" s="6"/>
      <c r="T23" s="6"/>
      <c r="U23" s="6">
        <v>1</v>
      </c>
      <c r="V23" s="6"/>
      <c r="W23" s="6"/>
      <c r="X23" s="6"/>
      <c r="Y23" s="6"/>
      <c r="Z23" s="6"/>
      <c r="AA23" s="6"/>
      <c r="AB23" s="6">
        <v>12</v>
      </c>
      <c r="AC23" s="6"/>
      <c r="AD23" s="6">
        <f>SUM(F23:AC23)</f>
        <v>48</v>
      </c>
    </row>
    <row r="24" spans="1:30" x14ac:dyDescent="0.25">
      <c r="A24" s="118" t="s">
        <v>62</v>
      </c>
      <c r="B24" s="118"/>
      <c r="C24" s="14">
        <f>SUM(C21:C23)</f>
        <v>31</v>
      </c>
      <c r="D24" s="14">
        <f t="shared" ref="D24:AC24" si="7">SUM(D21:D23)</f>
        <v>78</v>
      </c>
      <c r="E24" s="14">
        <f t="shared" si="7"/>
        <v>109</v>
      </c>
      <c r="F24" s="14">
        <f t="shared" si="7"/>
        <v>0</v>
      </c>
      <c r="G24" s="14">
        <f t="shared" si="7"/>
        <v>0</v>
      </c>
      <c r="H24" s="14">
        <f t="shared" si="7"/>
        <v>0</v>
      </c>
      <c r="I24" s="14">
        <f t="shared" si="7"/>
        <v>0</v>
      </c>
      <c r="J24" s="14">
        <f t="shared" si="7"/>
        <v>0</v>
      </c>
      <c r="K24" s="14">
        <f t="shared" si="7"/>
        <v>0</v>
      </c>
      <c r="L24" s="14">
        <f t="shared" si="7"/>
        <v>0</v>
      </c>
      <c r="M24" s="14">
        <f t="shared" si="7"/>
        <v>0</v>
      </c>
      <c r="N24" s="14">
        <f t="shared" si="7"/>
        <v>0</v>
      </c>
      <c r="O24" s="14">
        <f t="shared" si="7"/>
        <v>11</v>
      </c>
      <c r="P24" s="14">
        <f t="shared" si="7"/>
        <v>54</v>
      </c>
      <c r="Q24" s="14">
        <f t="shared" si="7"/>
        <v>0</v>
      </c>
      <c r="R24" s="14">
        <f t="shared" si="7"/>
        <v>0</v>
      </c>
      <c r="S24" s="14">
        <f t="shared" si="7"/>
        <v>0</v>
      </c>
      <c r="T24" s="14">
        <f t="shared" si="7"/>
        <v>0</v>
      </c>
      <c r="U24" s="14">
        <f t="shared" si="7"/>
        <v>1</v>
      </c>
      <c r="V24" s="14">
        <f t="shared" si="7"/>
        <v>0</v>
      </c>
      <c r="W24" s="14">
        <f t="shared" si="7"/>
        <v>0</v>
      </c>
      <c r="X24" s="14">
        <f t="shared" si="7"/>
        <v>0</v>
      </c>
      <c r="Y24" s="14">
        <f t="shared" si="7"/>
        <v>0</v>
      </c>
      <c r="Z24" s="14">
        <f t="shared" si="7"/>
        <v>30</v>
      </c>
      <c r="AA24" s="14">
        <f t="shared" si="7"/>
        <v>0</v>
      </c>
      <c r="AB24" s="14">
        <f t="shared" si="7"/>
        <v>13</v>
      </c>
      <c r="AC24" s="14">
        <f t="shared" si="7"/>
        <v>0</v>
      </c>
      <c r="AD24" s="26">
        <f>SUM(AD21:AD23)</f>
        <v>109</v>
      </c>
    </row>
    <row r="26" spans="1:30" ht="18.75" x14ac:dyDescent="0.3">
      <c r="A26" s="119" t="s">
        <v>64</v>
      </c>
      <c r="B26" s="119"/>
      <c r="C26" s="119"/>
      <c r="D26" s="119"/>
      <c r="E26" s="119"/>
      <c r="F26" s="119"/>
      <c r="G26" s="119"/>
      <c r="H26" s="119"/>
      <c r="I26" s="119"/>
      <c r="J26" s="119"/>
      <c r="K26" s="119"/>
      <c r="L26" s="119"/>
      <c r="M26" s="119"/>
      <c r="N26" s="119"/>
      <c r="O26" s="119"/>
      <c r="P26" s="119"/>
      <c r="Q26" s="119"/>
      <c r="R26" s="119"/>
      <c r="S26" s="119"/>
      <c r="T26" s="119"/>
      <c r="U26" s="119"/>
      <c r="V26" s="119"/>
      <c r="W26" s="119"/>
      <c r="X26" s="119"/>
      <c r="Y26" s="119"/>
      <c r="Z26" s="119"/>
      <c r="AA26" s="119"/>
      <c r="AB26" s="119"/>
      <c r="AC26" s="119"/>
      <c r="AD26" s="119"/>
    </row>
    <row r="27" spans="1:30" ht="15" customHeight="1" x14ac:dyDescent="0.25">
      <c r="A27" s="120" t="s">
        <v>27</v>
      </c>
      <c r="B27" s="120" t="s">
        <v>31</v>
      </c>
      <c r="C27" s="120" t="s">
        <v>28</v>
      </c>
      <c r="D27" s="120"/>
      <c r="E27" s="27"/>
      <c r="F27" s="121" t="s">
        <v>24</v>
      </c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  <c r="S27" s="121"/>
      <c r="T27" s="121"/>
      <c r="U27" s="121"/>
      <c r="V27" s="121"/>
      <c r="W27" s="121"/>
      <c r="X27" s="121"/>
      <c r="Y27" s="121"/>
      <c r="Z27" s="121"/>
      <c r="AA27" s="121"/>
      <c r="AB27" s="121"/>
      <c r="AC27" s="121"/>
      <c r="AD27" s="122" t="s">
        <v>25</v>
      </c>
    </row>
    <row r="28" spans="1:30" ht="108" customHeight="1" x14ac:dyDescent="0.25">
      <c r="A28" s="120"/>
      <c r="B28" s="120"/>
      <c r="C28" s="4" t="s">
        <v>30</v>
      </c>
      <c r="D28" s="4" t="s">
        <v>29</v>
      </c>
      <c r="E28" s="28" t="s">
        <v>25</v>
      </c>
      <c r="F28" s="3" t="s">
        <v>0</v>
      </c>
      <c r="G28" s="3" t="s">
        <v>1</v>
      </c>
      <c r="H28" s="3" t="s">
        <v>2</v>
      </c>
      <c r="I28" s="3" t="s">
        <v>3</v>
      </c>
      <c r="J28" s="3" t="s">
        <v>4</v>
      </c>
      <c r="K28" s="3" t="s">
        <v>5</v>
      </c>
      <c r="L28" s="3" t="s">
        <v>6</v>
      </c>
      <c r="M28" s="3" t="s">
        <v>7</v>
      </c>
      <c r="N28" s="3" t="s">
        <v>8</v>
      </c>
      <c r="O28" s="3" t="s">
        <v>9</v>
      </c>
      <c r="P28" s="3" t="s">
        <v>10</v>
      </c>
      <c r="Q28" s="3" t="s">
        <v>11</v>
      </c>
      <c r="R28" s="3" t="s">
        <v>12</v>
      </c>
      <c r="S28" s="3" t="s">
        <v>13</v>
      </c>
      <c r="T28" s="3" t="s">
        <v>14</v>
      </c>
      <c r="U28" s="3" t="s">
        <v>15</v>
      </c>
      <c r="V28" s="3" t="s">
        <v>16</v>
      </c>
      <c r="W28" s="3" t="s">
        <v>17</v>
      </c>
      <c r="X28" s="3" t="s">
        <v>18</v>
      </c>
      <c r="Y28" s="3" t="s">
        <v>19</v>
      </c>
      <c r="Z28" s="3" t="s">
        <v>20</v>
      </c>
      <c r="AA28" s="3" t="s">
        <v>21</v>
      </c>
      <c r="AB28" s="3" t="s">
        <v>22</v>
      </c>
      <c r="AC28" s="3" t="s">
        <v>23</v>
      </c>
      <c r="AD28" s="123"/>
    </row>
    <row r="29" spans="1:30" x14ac:dyDescent="0.25">
      <c r="A29" s="8" t="s">
        <v>69</v>
      </c>
      <c r="B29" s="9" t="s">
        <v>70</v>
      </c>
      <c r="C29" s="6">
        <v>25</v>
      </c>
      <c r="D29" s="6">
        <v>26</v>
      </c>
      <c r="E29" s="6">
        <f t="shared" ref="E29" si="8">SUM(C29:D29)</f>
        <v>51</v>
      </c>
      <c r="F29" s="6"/>
      <c r="G29" s="10"/>
      <c r="H29" s="10"/>
      <c r="I29" s="10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>
        <v>51</v>
      </c>
      <c r="AC29" s="6"/>
      <c r="AD29" s="6">
        <f>SUM(F29:AC29)</f>
        <v>51</v>
      </c>
    </row>
    <row r="30" spans="1:30" x14ac:dyDescent="0.25">
      <c r="A30" s="18"/>
      <c r="B30" s="19"/>
      <c r="C30" s="14">
        <f>SUM(C29)</f>
        <v>25</v>
      </c>
      <c r="D30" s="14">
        <f>SUM(D29)</f>
        <v>26</v>
      </c>
      <c r="E30" s="14">
        <f>SUM(E29)</f>
        <v>51</v>
      </c>
      <c r="F30" s="14">
        <f t="shared" ref="F30:AC30" si="9">SUM(F29)</f>
        <v>0</v>
      </c>
      <c r="G30" s="14">
        <f t="shared" si="9"/>
        <v>0</v>
      </c>
      <c r="H30" s="14">
        <f t="shared" si="9"/>
        <v>0</v>
      </c>
      <c r="I30" s="14">
        <f t="shared" si="9"/>
        <v>0</v>
      </c>
      <c r="J30" s="14">
        <f t="shared" si="9"/>
        <v>0</v>
      </c>
      <c r="K30" s="14">
        <f t="shared" si="9"/>
        <v>0</v>
      </c>
      <c r="L30" s="14">
        <f t="shared" si="9"/>
        <v>0</v>
      </c>
      <c r="M30" s="14">
        <f t="shared" si="9"/>
        <v>0</v>
      </c>
      <c r="N30" s="14">
        <f t="shared" si="9"/>
        <v>0</v>
      </c>
      <c r="O30" s="14">
        <f t="shared" si="9"/>
        <v>0</v>
      </c>
      <c r="P30" s="14">
        <f t="shared" si="9"/>
        <v>0</v>
      </c>
      <c r="Q30" s="14">
        <f t="shared" si="9"/>
        <v>0</v>
      </c>
      <c r="R30" s="14">
        <f t="shared" si="9"/>
        <v>0</v>
      </c>
      <c r="S30" s="14">
        <f t="shared" si="9"/>
        <v>0</v>
      </c>
      <c r="T30" s="14">
        <f t="shared" si="9"/>
        <v>0</v>
      </c>
      <c r="U30" s="14">
        <f t="shared" si="9"/>
        <v>0</v>
      </c>
      <c r="V30" s="14">
        <f t="shared" si="9"/>
        <v>0</v>
      </c>
      <c r="W30" s="14">
        <f t="shared" si="9"/>
        <v>0</v>
      </c>
      <c r="X30" s="14">
        <f t="shared" si="9"/>
        <v>0</v>
      </c>
      <c r="Y30" s="14">
        <f t="shared" si="9"/>
        <v>0</v>
      </c>
      <c r="Z30" s="14">
        <f t="shared" si="9"/>
        <v>0</v>
      </c>
      <c r="AA30" s="14">
        <f t="shared" si="9"/>
        <v>0</v>
      </c>
      <c r="AB30" s="14">
        <f t="shared" si="9"/>
        <v>51</v>
      </c>
      <c r="AC30" s="14">
        <f t="shared" si="9"/>
        <v>0</v>
      </c>
      <c r="AD30" s="26">
        <f>SUM(F30:AC30)</f>
        <v>51</v>
      </c>
    </row>
    <row r="31" spans="1:30" x14ac:dyDescent="0.25">
      <c r="B31"/>
      <c r="F31"/>
      <c r="G31"/>
      <c r="H31"/>
      <c r="I31"/>
      <c r="AD31"/>
    </row>
    <row r="32" spans="1:30" x14ac:dyDescent="0.25">
      <c r="A32" s="8" t="s">
        <v>67</v>
      </c>
      <c r="B32" s="9" t="s">
        <v>68</v>
      </c>
      <c r="C32" s="6">
        <v>15</v>
      </c>
      <c r="D32" s="6">
        <v>16</v>
      </c>
      <c r="E32" s="6">
        <f t="shared" ref="E32:E35" si="10">SUM(C32:D32)</f>
        <v>31</v>
      </c>
      <c r="F32" s="6"/>
      <c r="G32" s="10"/>
      <c r="H32" s="10"/>
      <c r="I32" s="10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>
        <v>31</v>
      </c>
      <c r="AD32" s="6">
        <f>SUM(F32:AC32)</f>
        <v>31</v>
      </c>
    </row>
    <row r="33" spans="1:32" x14ac:dyDescent="0.25">
      <c r="A33" s="8" t="s">
        <v>67</v>
      </c>
      <c r="B33" s="9" t="s">
        <v>75</v>
      </c>
      <c r="C33" s="6">
        <v>26</v>
      </c>
      <c r="D33" s="6">
        <f>16+13</f>
        <v>29</v>
      </c>
      <c r="E33" s="6">
        <f t="shared" si="10"/>
        <v>55</v>
      </c>
      <c r="F33" s="6"/>
      <c r="G33" s="10"/>
      <c r="H33" s="10"/>
      <c r="I33" s="10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11">
        <f>40+13+2</f>
        <v>55</v>
      </c>
      <c r="AC33" s="6"/>
      <c r="AD33" s="6">
        <f>SUM(F33:AC33)</f>
        <v>55</v>
      </c>
    </row>
    <row r="34" spans="1:32" x14ac:dyDescent="0.25">
      <c r="A34" s="8" t="s">
        <v>67</v>
      </c>
      <c r="B34" s="9" t="s">
        <v>76</v>
      </c>
      <c r="C34" s="6">
        <v>19</v>
      </c>
      <c r="D34" s="6">
        <v>21</v>
      </c>
      <c r="E34" s="6">
        <f t="shared" si="10"/>
        <v>40</v>
      </c>
      <c r="F34" s="6"/>
      <c r="G34" s="10"/>
      <c r="H34" s="10"/>
      <c r="I34" s="10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>
        <v>36</v>
      </c>
      <c r="AC34" s="6">
        <v>4</v>
      </c>
      <c r="AD34" s="6">
        <f>SUM(F34:AC34)</f>
        <v>40</v>
      </c>
    </row>
    <row r="35" spans="1:32" x14ac:dyDescent="0.25">
      <c r="A35" s="8" t="s">
        <v>67</v>
      </c>
      <c r="B35" s="9" t="s">
        <v>79</v>
      </c>
      <c r="C35" s="6">
        <v>28</v>
      </c>
      <c r="D35" s="6">
        <v>18</v>
      </c>
      <c r="E35" s="6">
        <f t="shared" si="10"/>
        <v>46</v>
      </c>
      <c r="F35" s="6"/>
      <c r="G35" s="10"/>
      <c r="H35" s="10"/>
      <c r="I35" s="10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>
        <v>46</v>
      </c>
      <c r="AC35" s="6"/>
      <c r="AD35" s="6">
        <f>SUM(F35:AC35)</f>
        <v>46</v>
      </c>
    </row>
    <row r="36" spans="1:32" s="84" customFormat="1" x14ac:dyDescent="0.25">
      <c r="A36" s="16"/>
      <c r="B36" s="17"/>
      <c r="C36" s="14">
        <f>SUM(C32:C35)</f>
        <v>88</v>
      </c>
      <c r="D36" s="14">
        <f>SUM(D32:D35)</f>
        <v>84</v>
      </c>
      <c r="E36" s="14">
        <f>SUM(E32:E35)</f>
        <v>172</v>
      </c>
      <c r="F36" s="14">
        <f t="shared" ref="F36:AC36" si="11">SUM(F32:F35)</f>
        <v>0</v>
      </c>
      <c r="G36" s="14">
        <f t="shared" si="11"/>
        <v>0</v>
      </c>
      <c r="H36" s="14">
        <f t="shared" si="11"/>
        <v>0</v>
      </c>
      <c r="I36" s="14">
        <f t="shared" si="11"/>
        <v>0</v>
      </c>
      <c r="J36" s="14">
        <f t="shared" si="11"/>
        <v>0</v>
      </c>
      <c r="K36" s="14">
        <f t="shared" si="11"/>
        <v>0</v>
      </c>
      <c r="L36" s="14">
        <f t="shared" si="11"/>
        <v>0</v>
      </c>
      <c r="M36" s="14">
        <f t="shared" si="11"/>
        <v>0</v>
      </c>
      <c r="N36" s="14">
        <f t="shared" si="11"/>
        <v>0</v>
      </c>
      <c r="O36" s="14">
        <f t="shared" si="11"/>
        <v>0</v>
      </c>
      <c r="P36" s="14">
        <f t="shared" si="11"/>
        <v>0</v>
      </c>
      <c r="Q36" s="14">
        <f t="shared" si="11"/>
        <v>0</v>
      </c>
      <c r="R36" s="14">
        <f t="shared" si="11"/>
        <v>0</v>
      </c>
      <c r="S36" s="14">
        <f t="shared" si="11"/>
        <v>0</v>
      </c>
      <c r="T36" s="14">
        <f t="shared" si="11"/>
        <v>0</v>
      </c>
      <c r="U36" s="14">
        <f t="shared" si="11"/>
        <v>0</v>
      </c>
      <c r="V36" s="14">
        <f t="shared" si="11"/>
        <v>0</v>
      </c>
      <c r="W36" s="14">
        <f t="shared" si="11"/>
        <v>0</v>
      </c>
      <c r="X36" s="14">
        <f t="shared" si="11"/>
        <v>0</v>
      </c>
      <c r="Y36" s="14">
        <f t="shared" si="11"/>
        <v>0</v>
      </c>
      <c r="Z36" s="14">
        <f t="shared" si="11"/>
        <v>0</v>
      </c>
      <c r="AA36" s="14">
        <f t="shared" si="11"/>
        <v>0</v>
      </c>
      <c r="AB36" s="14">
        <f t="shared" si="11"/>
        <v>137</v>
      </c>
      <c r="AC36" s="14">
        <f t="shared" si="11"/>
        <v>35</v>
      </c>
      <c r="AD36" s="71">
        <f>SUM(AD32:AD35)</f>
        <v>172</v>
      </c>
      <c r="AF36" s="83"/>
    </row>
    <row r="37" spans="1:32" x14ac:dyDescent="0.25">
      <c r="B37"/>
      <c r="F37"/>
      <c r="G37"/>
      <c r="H37"/>
      <c r="I37"/>
      <c r="AD37"/>
    </row>
    <row r="38" spans="1:32" x14ac:dyDescent="0.25">
      <c r="A38" s="8" t="s">
        <v>71</v>
      </c>
      <c r="B38" s="9" t="s">
        <v>72</v>
      </c>
      <c r="C38" s="6">
        <v>18</v>
      </c>
      <c r="D38" s="6">
        <v>15</v>
      </c>
      <c r="E38" s="6">
        <f t="shared" ref="E38:E43" si="12">SUM(C38:D38)</f>
        <v>33</v>
      </c>
      <c r="F38" s="6"/>
      <c r="G38" s="10"/>
      <c r="H38" s="10"/>
      <c r="I38" s="10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11">
        <v>33</v>
      </c>
      <c r="AC38" s="6"/>
      <c r="AD38" s="6">
        <f>SUM(F38:AC38)</f>
        <v>33</v>
      </c>
    </row>
    <row r="39" spans="1:32" x14ac:dyDescent="0.25">
      <c r="A39" s="8" t="s">
        <v>71</v>
      </c>
      <c r="B39" s="9" t="s">
        <v>74</v>
      </c>
      <c r="C39" s="6">
        <v>14</v>
      </c>
      <c r="D39" s="6">
        <v>28</v>
      </c>
      <c r="E39" s="6">
        <f t="shared" si="12"/>
        <v>42</v>
      </c>
      <c r="F39" s="6"/>
      <c r="G39" s="10"/>
      <c r="H39" s="10"/>
      <c r="I39" s="10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11">
        <v>42</v>
      </c>
      <c r="AC39" s="6"/>
      <c r="AD39" s="6">
        <f>SUM(F39:AC39)</f>
        <v>42</v>
      </c>
    </row>
    <row r="40" spans="1:32" x14ac:dyDescent="0.25">
      <c r="A40" s="8" t="s">
        <v>71</v>
      </c>
      <c r="B40" s="9" t="s">
        <v>77</v>
      </c>
      <c r="C40" s="6">
        <v>22</v>
      </c>
      <c r="D40" s="6">
        <v>28</v>
      </c>
      <c r="E40" s="6">
        <f t="shared" si="12"/>
        <v>50</v>
      </c>
      <c r="F40" s="6"/>
      <c r="G40" s="10"/>
      <c r="H40" s="10"/>
      <c r="I40" s="10"/>
      <c r="J40" s="6"/>
      <c r="K40" s="6"/>
      <c r="L40" s="6"/>
      <c r="M40" s="6"/>
      <c r="N40" s="6"/>
      <c r="O40" s="6"/>
      <c r="P40" s="6"/>
      <c r="Q40" s="6">
        <v>50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>
        <f>SUM(F40:AC40)</f>
        <v>50</v>
      </c>
    </row>
    <row r="41" spans="1:32" x14ac:dyDescent="0.25">
      <c r="A41" s="8" t="s">
        <v>71</v>
      </c>
      <c r="B41" s="9" t="s">
        <v>78</v>
      </c>
      <c r="C41" s="6">
        <v>21</v>
      </c>
      <c r="D41" s="6">
        <v>31</v>
      </c>
      <c r="E41" s="6">
        <f t="shared" si="12"/>
        <v>52</v>
      </c>
      <c r="F41" s="6"/>
      <c r="G41" s="10"/>
      <c r="H41" s="10"/>
      <c r="I41" s="10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>
        <v>52</v>
      </c>
      <c r="AD41" s="6">
        <f>SUM(F41:AC41)</f>
        <v>52</v>
      </c>
    </row>
    <row r="42" spans="1:32" x14ac:dyDescent="0.25">
      <c r="A42" s="8" t="s">
        <v>71</v>
      </c>
      <c r="B42" s="9" t="s">
        <v>80</v>
      </c>
      <c r="C42" s="6">
        <v>23</v>
      </c>
      <c r="D42" s="6">
        <v>31</v>
      </c>
      <c r="E42" s="6">
        <f t="shared" si="12"/>
        <v>54</v>
      </c>
      <c r="F42" s="6"/>
      <c r="G42" s="10"/>
      <c r="H42" s="10"/>
      <c r="I42" s="10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>
        <v>54</v>
      </c>
      <c r="AC42" s="6"/>
      <c r="AD42" s="6">
        <f>SUM(F42:AC42)</f>
        <v>54</v>
      </c>
    </row>
    <row r="43" spans="1:32" x14ac:dyDescent="0.25">
      <c r="A43" s="8" t="str">
        <f>+Regiones!A53</f>
        <v>San Marcos</v>
      </c>
      <c r="B43" s="8" t="str">
        <f>+Regiones!B53</f>
        <v>San Marcos</v>
      </c>
      <c r="C43" s="86">
        <f>+Regiones!C53</f>
        <v>7</v>
      </c>
      <c r="D43" s="86">
        <f>+Regiones!D53</f>
        <v>13</v>
      </c>
      <c r="E43" s="6">
        <f t="shared" si="12"/>
        <v>20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>
        <f>+Regiones!AC53</f>
        <v>20</v>
      </c>
      <c r="AD43" s="86">
        <f>+Regiones!AD53</f>
        <v>20</v>
      </c>
    </row>
    <row r="44" spans="1:32" s="84" customFormat="1" x14ac:dyDescent="0.25">
      <c r="A44" s="16"/>
      <c r="B44" s="17"/>
      <c r="C44" s="14">
        <f>SUM(C38:C43)</f>
        <v>105</v>
      </c>
      <c r="D44" s="14">
        <f t="shared" ref="D44:AD44" si="13">SUM(D38:D43)</f>
        <v>146</v>
      </c>
      <c r="E44" s="14">
        <f t="shared" si="13"/>
        <v>251</v>
      </c>
      <c r="F44" s="14">
        <f t="shared" si="13"/>
        <v>0</v>
      </c>
      <c r="G44" s="14">
        <f t="shared" si="13"/>
        <v>0</v>
      </c>
      <c r="H44" s="14">
        <f t="shared" si="13"/>
        <v>0</v>
      </c>
      <c r="I44" s="14">
        <f t="shared" si="13"/>
        <v>0</v>
      </c>
      <c r="J44" s="14">
        <f t="shared" si="13"/>
        <v>0</v>
      </c>
      <c r="K44" s="14">
        <f t="shared" si="13"/>
        <v>0</v>
      </c>
      <c r="L44" s="14">
        <f t="shared" si="13"/>
        <v>0</v>
      </c>
      <c r="M44" s="14">
        <f t="shared" si="13"/>
        <v>0</v>
      </c>
      <c r="N44" s="14">
        <f t="shared" si="13"/>
        <v>0</v>
      </c>
      <c r="O44" s="14">
        <f t="shared" si="13"/>
        <v>0</v>
      </c>
      <c r="P44" s="14">
        <f t="shared" si="13"/>
        <v>0</v>
      </c>
      <c r="Q44" s="14">
        <f t="shared" si="13"/>
        <v>50</v>
      </c>
      <c r="R44" s="14">
        <f t="shared" si="13"/>
        <v>0</v>
      </c>
      <c r="S44" s="14">
        <f t="shared" si="13"/>
        <v>0</v>
      </c>
      <c r="T44" s="14">
        <f t="shared" si="13"/>
        <v>0</v>
      </c>
      <c r="U44" s="14">
        <f t="shared" si="13"/>
        <v>0</v>
      </c>
      <c r="V44" s="14">
        <f t="shared" si="13"/>
        <v>0</v>
      </c>
      <c r="W44" s="14">
        <f t="shared" si="13"/>
        <v>0</v>
      </c>
      <c r="X44" s="14">
        <f t="shared" si="13"/>
        <v>0</v>
      </c>
      <c r="Y44" s="14">
        <f t="shared" si="13"/>
        <v>0</v>
      </c>
      <c r="Z44" s="14">
        <f t="shared" si="13"/>
        <v>0</v>
      </c>
      <c r="AA44" s="14">
        <f t="shared" si="13"/>
        <v>0</v>
      </c>
      <c r="AB44" s="14">
        <f t="shared" si="13"/>
        <v>129</v>
      </c>
      <c r="AC44" s="14">
        <f t="shared" si="13"/>
        <v>72</v>
      </c>
      <c r="AD44" s="71">
        <f t="shared" si="13"/>
        <v>251</v>
      </c>
      <c r="AF44" s="83"/>
    </row>
    <row r="45" spans="1:32" x14ac:dyDescent="0.25">
      <c r="B45"/>
      <c r="F45"/>
      <c r="G45"/>
      <c r="H45"/>
      <c r="I45"/>
      <c r="AD45"/>
    </row>
    <row r="46" spans="1:32" x14ac:dyDescent="0.25">
      <c r="A46" s="8" t="s">
        <v>66</v>
      </c>
      <c r="B46" s="9" t="s">
        <v>65</v>
      </c>
      <c r="C46" s="6">
        <v>15</v>
      </c>
      <c r="D46" s="6">
        <v>16</v>
      </c>
      <c r="E46" s="6">
        <f t="shared" ref="E46:E47" si="14">SUM(C46:D46)</f>
        <v>31</v>
      </c>
      <c r="F46" s="10"/>
      <c r="G46" s="10"/>
      <c r="H46" s="10"/>
      <c r="I46" s="10"/>
      <c r="J46" s="6"/>
      <c r="K46" s="6"/>
      <c r="L46" s="6"/>
      <c r="M46" s="6"/>
      <c r="N46" s="6"/>
      <c r="O46" s="6">
        <v>2</v>
      </c>
      <c r="P46" s="6"/>
      <c r="Q46" s="6"/>
      <c r="R46" s="6"/>
      <c r="S46" s="6"/>
      <c r="T46" s="6"/>
      <c r="U46" s="6"/>
      <c r="V46" s="6"/>
      <c r="W46" s="6"/>
      <c r="X46" s="6"/>
      <c r="Y46" s="6"/>
      <c r="Z46" s="6">
        <v>24</v>
      </c>
      <c r="AA46" s="6"/>
      <c r="AB46" s="6">
        <v>5</v>
      </c>
      <c r="AC46" s="6"/>
      <c r="AD46" s="6">
        <f>SUM(F46:AC46)</f>
        <v>31</v>
      </c>
    </row>
    <row r="47" spans="1:32" x14ac:dyDescent="0.25">
      <c r="A47" s="8" t="s">
        <v>66</v>
      </c>
      <c r="B47" s="9" t="s">
        <v>73</v>
      </c>
      <c r="C47" s="6">
        <v>19</v>
      </c>
      <c r="D47" s="6">
        <v>9</v>
      </c>
      <c r="E47" s="6">
        <f t="shared" si="14"/>
        <v>28</v>
      </c>
      <c r="F47" s="6"/>
      <c r="G47" s="10"/>
      <c r="H47" s="10"/>
      <c r="I47" s="10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>
        <v>28</v>
      </c>
      <c r="AC47" s="6"/>
      <c r="AD47" s="6">
        <f>SUM(F47:AC47)</f>
        <v>28</v>
      </c>
    </row>
    <row r="48" spans="1:32" x14ac:dyDescent="0.25">
      <c r="A48" s="18"/>
      <c r="B48" s="19"/>
      <c r="C48" s="14">
        <f>SUM(C46:C47)</f>
        <v>34</v>
      </c>
      <c r="D48" s="14">
        <f>SUM(D46:D47)</f>
        <v>25</v>
      </c>
      <c r="E48" s="14">
        <f t="shared" ref="E48:AC48" si="15">SUM(E46:E47)</f>
        <v>59</v>
      </c>
      <c r="F48" s="14">
        <f t="shared" si="15"/>
        <v>0</v>
      </c>
      <c r="G48" s="14">
        <f t="shared" si="15"/>
        <v>0</v>
      </c>
      <c r="H48" s="14">
        <f t="shared" si="15"/>
        <v>0</v>
      </c>
      <c r="I48" s="14">
        <f t="shared" si="15"/>
        <v>0</v>
      </c>
      <c r="J48" s="14">
        <f t="shared" si="15"/>
        <v>0</v>
      </c>
      <c r="K48" s="14">
        <f t="shared" si="15"/>
        <v>0</v>
      </c>
      <c r="L48" s="14">
        <f t="shared" si="15"/>
        <v>0</v>
      </c>
      <c r="M48" s="14">
        <f t="shared" si="15"/>
        <v>0</v>
      </c>
      <c r="N48" s="14">
        <f t="shared" si="15"/>
        <v>0</v>
      </c>
      <c r="O48" s="14">
        <f t="shared" si="15"/>
        <v>2</v>
      </c>
      <c r="P48" s="14">
        <f t="shared" si="15"/>
        <v>0</v>
      </c>
      <c r="Q48" s="14">
        <f t="shared" si="15"/>
        <v>0</v>
      </c>
      <c r="R48" s="14">
        <f t="shared" si="15"/>
        <v>0</v>
      </c>
      <c r="S48" s="14">
        <f t="shared" si="15"/>
        <v>0</v>
      </c>
      <c r="T48" s="14">
        <f t="shared" si="15"/>
        <v>0</v>
      </c>
      <c r="U48" s="14">
        <f t="shared" si="15"/>
        <v>0</v>
      </c>
      <c r="V48" s="14">
        <f t="shared" si="15"/>
        <v>0</v>
      </c>
      <c r="W48" s="14">
        <f t="shared" si="15"/>
        <v>0</v>
      </c>
      <c r="X48" s="14">
        <f t="shared" si="15"/>
        <v>0</v>
      </c>
      <c r="Y48" s="14">
        <f t="shared" si="15"/>
        <v>0</v>
      </c>
      <c r="Z48" s="14">
        <f t="shared" si="15"/>
        <v>24</v>
      </c>
      <c r="AA48" s="14">
        <f t="shared" si="15"/>
        <v>0</v>
      </c>
      <c r="AB48" s="14">
        <f t="shared" si="15"/>
        <v>33</v>
      </c>
      <c r="AC48" s="14">
        <f t="shared" si="15"/>
        <v>0</v>
      </c>
      <c r="AD48" s="71">
        <f>SUM(AD46:AD47)</f>
        <v>59</v>
      </c>
    </row>
    <row r="49" spans="1:30" x14ac:dyDescent="0.25">
      <c r="C49" s="1"/>
      <c r="D49" s="1"/>
      <c r="E49" s="1"/>
      <c r="F49" s="1"/>
    </row>
    <row r="50" spans="1:30" ht="18.75" x14ac:dyDescent="0.3">
      <c r="A50" s="119" t="s">
        <v>92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119"/>
      <c r="AA50" s="119"/>
      <c r="AB50" s="119"/>
      <c r="AC50" s="119"/>
      <c r="AD50" s="119"/>
    </row>
    <row r="51" spans="1:30" ht="15" customHeight="1" x14ac:dyDescent="0.25">
      <c r="A51" s="120" t="s">
        <v>27</v>
      </c>
      <c r="B51" s="120" t="s">
        <v>31</v>
      </c>
      <c r="C51" s="120" t="s">
        <v>28</v>
      </c>
      <c r="D51" s="120"/>
      <c r="E51" s="27"/>
      <c r="F51" s="121" t="s">
        <v>24</v>
      </c>
      <c r="G51" s="121"/>
      <c r="H51" s="121"/>
      <c r="I51" s="121"/>
      <c r="J51" s="121"/>
      <c r="K51" s="121"/>
      <c r="L51" s="121"/>
      <c r="M51" s="121"/>
      <c r="N51" s="121"/>
      <c r="O51" s="121"/>
      <c r="P51" s="121"/>
      <c r="Q51" s="121"/>
      <c r="R51" s="121"/>
      <c r="S51" s="121"/>
      <c r="T51" s="121"/>
      <c r="U51" s="121"/>
      <c r="V51" s="121"/>
      <c r="W51" s="121"/>
      <c r="X51" s="121"/>
      <c r="Y51" s="121"/>
      <c r="Z51" s="121"/>
      <c r="AA51" s="121"/>
      <c r="AB51" s="121"/>
      <c r="AC51" s="121"/>
      <c r="AD51" s="122" t="s">
        <v>25</v>
      </c>
    </row>
    <row r="52" spans="1:30" ht="100.5" x14ac:dyDescent="0.25">
      <c r="A52" s="120"/>
      <c r="B52" s="120"/>
      <c r="C52" s="4" t="s">
        <v>30</v>
      </c>
      <c r="D52" s="4" t="s">
        <v>29</v>
      </c>
      <c r="E52" s="28" t="s">
        <v>25</v>
      </c>
      <c r="F52" s="3" t="s">
        <v>0</v>
      </c>
      <c r="G52" s="3" t="s">
        <v>1</v>
      </c>
      <c r="H52" s="3" t="s">
        <v>2</v>
      </c>
      <c r="I52" s="3" t="s">
        <v>3</v>
      </c>
      <c r="J52" s="3" t="s">
        <v>4</v>
      </c>
      <c r="K52" s="3" t="s">
        <v>5</v>
      </c>
      <c r="L52" s="3" t="s">
        <v>6</v>
      </c>
      <c r="M52" s="3" t="s">
        <v>7</v>
      </c>
      <c r="N52" s="3" t="s">
        <v>8</v>
      </c>
      <c r="O52" s="3" t="s">
        <v>9</v>
      </c>
      <c r="P52" s="3" t="s">
        <v>10</v>
      </c>
      <c r="Q52" s="3" t="s">
        <v>11</v>
      </c>
      <c r="R52" s="3" t="s">
        <v>12</v>
      </c>
      <c r="S52" s="3" t="s">
        <v>13</v>
      </c>
      <c r="T52" s="3" t="s">
        <v>14</v>
      </c>
      <c r="U52" s="3" t="s">
        <v>15</v>
      </c>
      <c r="V52" s="3" t="s">
        <v>16</v>
      </c>
      <c r="W52" s="3" t="s">
        <v>17</v>
      </c>
      <c r="X52" s="3" t="s">
        <v>18</v>
      </c>
      <c r="Y52" s="3" t="s">
        <v>19</v>
      </c>
      <c r="Z52" s="3" t="s">
        <v>20</v>
      </c>
      <c r="AA52" s="3" t="s">
        <v>21</v>
      </c>
      <c r="AB52" s="3" t="s">
        <v>22</v>
      </c>
      <c r="AC52" s="3" t="s">
        <v>23</v>
      </c>
      <c r="AD52" s="123"/>
    </row>
    <row r="53" spans="1:30" x14ac:dyDescent="0.25">
      <c r="A53" s="87" t="s">
        <v>86</v>
      </c>
      <c r="B53" s="88" t="s">
        <v>48</v>
      </c>
      <c r="C53" s="11">
        <v>9</v>
      </c>
      <c r="D53" s="11">
        <v>30</v>
      </c>
      <c r="E53" s="6">
        <f t="shared" ref="E53:E54" si="16">SUM(C53:D53)</f>
        <v>39</v>
      </c>
      <c r="F53" s="11">
        <v>1</v>
      </c>
      <c r="G53" s="89"/>
      <c r="H53" s="89"/>
      <c r="I53" s="89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>
        <v>36</v>
      </c>
      <c r="W53" s="11"/>
      <c r="X53" s="11"/>
      <c r="Y53" s="11"/>
      <c r="Z53" s="11"/>
      <c r="AA53" s="11"/>
      <c r="AB53" s="11">
        <v>2</v>
      </c>
      <c r="AC53" s="11"/>
      <c r="AD53" s="11">
        <f>SUM(F53:AC53)</f>
        <v>39</v>
      </c>
    </row>
    <row r="54" spans="1:30" x14ac:dyDescent="0.25">
      <c r="A54" s="87" t="s">
        <v>86</v>
      </c>
      <c r="B54" s="88" t="s">
        <v>154</v>
      </c>
      <c r="C54" s="11">
        <v>19</v>
      </c>
      <c r="D54" s="11">
        <v>26</v>
      </c>
      <c r="E54" s="6">
        <f t="shared" si="16"/>
        <v>45</v>
      </c>
      <c r="F54" s="11">
        <v>6</v>
      </c>
      <c r="G54" s="89"/>
      <c r="H54" s="89"/>
      <c r="I54" s="89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>
        <v>36</v>
      </c>
      <c r="W54" s="11"/>
      <c r="X54" s="11"/>
      <c r="Y54" s="11"/>
      <c r="Z54" s="11"/>
      <c r="AA54" s="11"/>
      <c r="AB54" s="11">
        <v>3</v>
      </c>
      <c r="AC54" s="11"/>
      <c r="AD54" s="11">
        <f>SUM(F54:AC54)</f>
        <v>45</v>
      </c>
    </row>
    <row r="55" spans="1:30" x14ac:dyDescent="0.25">
      <c r="A55" s="8"/>
      <c r="B55" s="9"/>
      <c r="C55" s="14">
        <f t="shared" ref="C55:D55" si="17">SUM(C53:C54)</f>
        <v>28</v>
      </c>
      <c r="D55" s="14">
        <f t="shared" si="17"/>
        <v>56</v>
      </c>
      <c r="E55" s="14">
        <f>SUM(E53:E54)</f>
        <v>84</v>
      </c>
      <c r="F55" s="14">
        <f t="shared" ref="F55:AC55" si="18">SUM(F53:F54)</f>
        <v>7</v>
      </c>
      <c r="G55" s="14">
        <f t="shared" si="18"/>
        <v>0</v>
      </c>
      <c r="H55" s="14">
        <f t="shared" si="18"/>
        <v>0</v>
      </c>
      <c r="I55" s="14">
        <f t="shared" si="18"/>
        <v>0</v>
      </c>
      <c r="J55" s="14">
        <f t="shared" si="18"/>
        <v>0</v>
      </c>
      <c r="K55" s="14">
        <f t="shared" si="18"/>
        <v>0</v>
      </c>
      <c r="L55" s="14">
        <f t="shared" si="18"/>
        <v>0</v>
      </c>
      <c r="M55" s="14">
        <f t="shared" si="18"/>
        <v>0</v>
      </c>
      <c r="N55" s="14">
        <f t="shared" si="18"/>
        <v>0</v>
      </c>
      <c r="O55" s="14">
        <f t="shared" si="18"/>
        <v>0</v>
      </c>
      <c r="P55" s="14">
        <f t="shared" si="18"/>
        <v>0</v>
      </c>
      <c r="Q55" s="14">
        <f t="shared" si="18"/>
        <v>0</v>
      </c>
      <c r="R55" s="14">
        <f t="shared" si="18"/>
        <v>0</v>
      </c>
      <c r="S55" s="14">
        <f t="shared" si="18"/>
        <v>0</v>
      </c>
      <c r="T55" s="14">
        <f t="shared" si="18"/>
        <v>0</v>
      </c>
      <c r="U55" s="14">
        <f t="shared" si="18"/>
        <v>0</v>
      </c>
      <c r="V55" s="14">
        <f t="shared" si="18"/>
        <v>72</v>
      </c>
      <c r="W55" s="14">
        <f t="shared" si="18"/>
        <v>0</v>
      </c>
      <c r="X55" s="14">
        <f t="shared" si="18"/>
        <v>0</v>
      </c>
      <c r="Y55" s="14">
        <f t="shared" si="18"/>
        <v>0</v>
      </c>
      <c r="Z55" s="14">
        <f t="shared" si="18"/>
        <v>0</v>
      </c>
      <c r="AA55" s="14">
        <f t="shared" si="18"/>
        <v>0</v>
      </c>
      <c r="AB55" s="14">
        <f t="shared" si="18"/>
        <v>5</v>
      </c>
      <c r="AC55" s="14">
        <f t="shared" si="18"/>
        <v>0</v>
      </c>
      <c r="AD55" s="15">
        <f>SUM(AD53:AD54)</f>
        <v>84</v>
      </c>
    </row>
    <row r="56" spans="1:30" x14ac:dyDescent="0.25">
      <c r="A56" s="90"/>
      <c r="B56" s="91"/>
      <c r="C56" s="92"/>
      <c r="D56" s="92"/>
      <c r="E56" s="92"/>
      <c r="F56" s="92"/>
      <c r="G56" s="93"/>
      <c r="H56" s="93"/>
      <c r="I56" s="93"/>
      <c r="J56" s="92"/>
      <c r="K56" s="92"/>
      <c r="L56" s="92"/>
      <c r="M56" s="92"/>
      <c r="N56" s="92"/>
      <c r="O56" s="92"/>
      <c r="P56" s="92"/>
      <c r="Q56" s="92"/>
      <c r="R56" s="92"/>
      <c r="S56" s="92"/>
      <c r="T56" s="92"/>
      <c r="U56" s="92"/>
      <c r="V56" s="92"/>
      <c r="W56" s="92"/>
      <c r="X56" s="92"/>
      <c r="Y56" s="92"/>
      <c r="Z56" s="92"/>
      <c r="AA56" s="92"/>
      <c r="AB56" s="92"/>
      <c r="AC56" s="92"/>
      <c r="AD56" s="94"/>
    </row>
    <row r="57" spans="1:30" x14ac:dyDescent="0.25">
      <c r="A57" s="8" t="s">
        <v>85</v>
      </c>
      <c r="B57" s="9" t="s">
        <v>56</v>
      </c>
      <c r="C57" s="6">
        <v>23</v>
      </c>
      <c r="D57" s="6">
        <v>23</v>
      </c>
      <c r="E57" s="6">
        <f t="shared" ref="E57:E59" si="19">SUM(C57:D57)</f>
        <v>46</v>
      </c>
      <c r="F57" s="6"/>
      <c r="G57" s="6"/>
      <c r="H57" s="6"/>
      <c r="I57" s="6">
        <f>+Regiones!I63</f>
        <v>46</v>
      </c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>
        <f>SUM(F57:AC57)</f>
        <v>46</v>
      </c>
    </row>
    <row r="58" spans="1:30" x14ac:dyDescent="0.25">
      <c r="A58" s="8" t="s">
        <v>85</v>
      </c>
      <c r="B58" s="9" t="s">
        <v>58</v>
      </c>
      <c r="C58" s="6">
        <v>10</v>
      </c>
      <c r="D58" s="6">
        <v>28</v>
      </c>
      <c r="E58" s="6">
        <f t="shared" si="19"/>
        <v>38</v>
      </c>
      <c r="F58" s="6"/>
      <c r="G58" s="10"/>
      <c r="H58" s="10"/>
      <c r="I58" s="10">
        <v>21</v>
      </c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>
        <v>17</v>
      </c>
      <c r="AD58" s="6">
        <f>SUM(F58:AC58)</f>
        <v>38</v>
      </c>
    </row>
    <row r="59" spans="1:30" x14ac:dyDescent="0.25">
      <c r="A59" s="8" t="s">
        <v>85</v>
      </c>
      <c r="B59" s="9" t="s">
        <v>47</v>
      </c>
      <c r="C59" s="6">
        <v>16</v>
      </c>
      <c r="D59" s="6">
        <v>40</v>
      </c>
      <c r="E59" s="6">
        <f t="shared" si="19"/>
        <v>56</v>
      </c>
      <c r="F59" s="6"/>
      <c r="G59" s="10"/>
      <c r="H59" s="10"/>
      <c r="I59" s="10">
        <v>52</v>
      </c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>
        <v>4</v>
      </c>
      <c r="AC59" s="6"/>
      <c r="AD59" s="6">
        <f>SUM(F59:AC59)</f>
        <v>56</v>
      </c>
    </row>
    <row r="60" spans="1:30" x14ac:dyDescent="0.25">
      <c r="A60" s="18"/>
      <c r="B60" s="19"/>
      <c r="C60" s="14">
        <f>SUM(C57:C59)</f>
        <v>49</v>
      </c>
      <c r="D60" s="14">
        <f t="shared" ref="D60:AC60" si="20">SUM(D57:D59)</f>
        <v>91</v>
      </c>
      <c r="E60" s="14">
        <f t="shared" si="20"/>
        <v>140</v>
      </c>
      <c r="F60" s="14">
        <f t="shared" si="20"/>
        <v>0</v>
      </c>
      <c r="G60" s="14">
        <f t="shared" si="20"/>
        <v>0</v>
      </c>
      <c r="H60" s="14">
        <f t="shared" si="20"/>
        <v>0</v>
      </c>
      <c r="I60" s="14">
        <f t="shared" si="20"/>
        <v>119</v>
      </c>
      <c r="J60" s="14">
        <f t="shared" si="20"/>
        <v>0</v>
      </c>
      <c r="K60" s="14">
        <f t="shared" si="20"/>
        <v>0</v>
      </c>
      <c r="L60" s="14">
        <f t="shared" si="20"/>
        <v>0</v>
      </c>
      <c r="M60" s="14">
        <f t="shared" si="20"/>
        <v>0</v>
      </c>
      <c r="N60" s="14">
        <f t="shared" si="20"/>
        <v>0</v>
      </c>
      <c r="O60" s="14">
        <f t="shared" si="20"/>
        <v>0</v>
      </c>
      <c r="P60" s="14">
        <f t="shared" si="20"/>
        <v>0</v>
      </c>
      <c r="Q60" s="14">
        <f t="shared" si="20"/>
        <v>0</v>
      </c>
      <c r="R60" s="14">
        <f t="shared" si="20"/>
        <v>0</v>
      </c>
      <c r="S60" s="14">
        <f t="shared" si="20"/>
        <v>0</v>
      </c>
      <c r="T60" s="14">
        <f t="shared" si="20"/>
        <v>0</v>
      </c>
      <c r="U60" s="14">
        <f t="shared" si="20"/>
        <v>0</v>
      </c>
      <c r="V60" s="14">
        <f t="shared" si="20"/>
        <v>0</v>
      </c>
      <c r="W60" s="14">
        <f t="shared" si="20"/>
        <v>0</v>
      </c>
      <c r="X60" s="14">
        <f t="shared" si="20"/>
        <v>0</v>
      </c>
      <c r="Y60" s="14">
        <f t="shared" si="20"/>
        <v>0</v>
      </c>
      <c r="Z60" s="14">
        <f t="shared" si="20"/>
        <v>0</v>
      </c>
      <c r="AA60" s="14">
        <f t="shared" si="20"/>
        <v>0</v>
      </c>
      <c r="AB60" s="14">
        <f t="shared" si="20"/>
        <v>4</v>
      </c>
      <c r="AC60" s="14">
        <f t="shared" si="20"/>
        <v>17</v>
      </c>
      <c r="AD60" s="71">
        <f>SUM(AD57:AD59)</f>
        <v>140</v>
      </c>
    </row>
    <row r="61" spans="1:30" x14ac:dyDescent="0.25">
      <c r="B61"/>
      <c r="F61"/>
      <c r="G61"/>
      <c r="H61"/>
      <c r="I61"/>
      <c r="AD61"/>
    </row>
    <row r="62" spans="1:30" x14ac:dyDescent="0.25">
      <c r="A62" s="87" t="s">
        <v>87</v>
      </c>
      <c r="B62" s="88" t="s">
        <v>51</v>
      </c>
      <c r="C62" s="11">
        <v>13</v>
      </c>
      <c r="D62" s="11">
        <v>24</v>
      </c>
      <c r="E62" s="6">
        <f t="shared" ref="E62" si="21">SUM(C62:D62)</f>
        <v>37</v>
      </c>
      <c r="F62" s="11"/>
      <c r="G62" s="89"/>
      <c r="H62" s="89"/>
      <c r="I62" s="89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>
        <v>37</v>
      </c>
      <c r="X62" s="11"/>
      <c r="Y62" s="11"/>
      <c r="Z62" s="11"/>
      <c r="AA62" s="11"/>
      <c r="AB62" s="11"/>
      <c r="AC62" s="11"/>
      <c r="AD62" s="11">
        <f>SUM(F62:AC62)</f>
        <v>37</v>
      </c>
    </row>
    <row r="63" spans="1:30" x14ac:dyDescent="0.25">
      <c r="A63" s="8"/>
      <c r="B63" s="9"/>
      <c r="C63" s="14">
        <f>+C62</f>
        <v>13</v>
      </c>
      <c r="D63" s="14">
        <f t="shared" ref="D63:AC63" si="22">+D62</f>
        <v>24</v>
      </c>
      <c r="E63" s="14">
        <f t="shared" si="22"/>
        <v>37</v>
      </c>
      <c r="F63" s="14">
        <f t="shared" si="22"/>
        <v>0</v>
      </c>
      <c r="G63" s="14">
        <f t="shared" si="22"/>
        <v>0</v>
      </c>
      <c r="H63" s="14">
        <f t="shared" si="22"/>
        <v>0</v>
      </c>
      <c r="I63" s="14">
        <f t="shared" si="22"/>
        <v>0</v>
      </c>
      <c r="J63" s="14">
        <f t="shared" si="22"/>
        <v>0</v>
      </c>
      <c r="K63" s="14">
        <f t="shared" si="22"/>
        <v>0</v>
      </c>
      <c r="L63" s="14">
        <f t="shared" si="22"/>
        <v>0</v>
      </c>
      <c r="M63" s="14">
        <f t="shared" si="22"/>
        <v>0</v>
      </c>
      <c r="N63" s="14">
        <f t="shared" si="22"/>
        <v>0</v>
      </c>
      <c r="O63" s="14">
        <f t="shared" si="22"/>
        <v>0</v>
      </c>
      <c r="P63" s="14">
        <f t="shared" si="22"/>
        <v>0</v>
      </c>
      <c r="Q63" s="14">
        <f t="shared" si="22"/>
        <v>0</v>
      </c>
      <c r="R63" s="14">
        <f t="shared" si="22"/>
        <v>0</v>
      </c>
      <c r="S63" s="14">
        <f t="shared" si="22"/>
        <v>0</v>
      </c>
      <c r="T63" s="14">
        <f t="shared" si="22"/>
        <v>0</v>
      </c>
      <c r="U63" s="14">
        <f t="shared" si="22"/>
        <v>0</v>
      </c>
      <c r="V63" s="14">
        <f t="shared" si="22"/>
        <v>0</v>
      </c>
      <c r="W63" s="14">
        <f t="shared" si="22"/>
        <v>37</v>
      </c>
      <c r="X63" s="14">
        <f t="shared" si="22"/>
        <v>0</v>
      </c>
      <c r="Y63" s="14">
        <f t="shared" si="22"/>
        <v>0</v>
      </c>
      <c r="Z63" s="14">
        <f t="shared" si="22"/>
        <v>0</v>
      </c>
      <c r="AA63" s="14">
        <f t="shared" si="22"/>
        <v>0</v>
      </c>
      <c r="AB63" s="14">
        <f t="shared" si="22"/>
        <v>0</v>
      </c>
      <c r="AC63" s="14">
        <f t="shared" si="22"/>
        <v>0</v>
      </c>
      <c r="AD63" s="71">
        <f>+AD62</f>
        <v>37</v>
      </c>
    </row>
    <row r="64" spans="1:30" x14ac:dyDescent="0.25">
      <c r="B64"/>
      <c r="F64"/>
      <c r="G64"/>
      <c r="H64"/>
      <c r="I64"/>
      <c r="AD64"/>
    </row>
    <row r="65" spans="1:33" x14ac:dyDescent="0.25">
      <c r="A65" s="8" t="s">
        <v>83</v>
      </c>
      <c r="B65" s="9" t="s">
        <v>54</v>
      </c>
      <c r="C65" s="6">
        <v>19</v>
      </c>
      <c r="D65" s="6">
        <v>30</v>
      </c>
      <c r="E65" s="6">
        <f t="shared" ref="E65:E68" si="23">SUM(C65:D65)</f>
        <v>49</v>
      </c>
      <c r="F65" s="10"/>
      <c r="G65" s="10"/>
      <c r="H65" s="10"/>
      <c r="I65" s="10"/>
      <c r="J65" s="6"/>
      <c r="K65" s="6"/>
      <c r="L65" s="6"/>
      <c r="M65" s="6"/>
      <c r="N65" s="6"/>
      <c r="O65" s="6"/>
      <c r="P65" s="6">
        <v>48</v>
      </c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>
        <v>1</v>
      </c>
      <c r="AC65" s="6"/>
      <c r="AD65" s="6">
        <f>SUM(F65:AC65)</f>
        <v>49</v>
      </c>
    </row>
    <row r="66" spans="1:33" x14ac:dyDescent="0.25">
      <c r="A66" s="8" t="s">
        <v>83</v>
      </c>
      <c r="B66" s="9" t="s">
        <v>57</v>
      </c>
      <c r="C66" s="6">
        <v>14</v>
      </c>
      <c r="D66" s="6">
        <v>17</v>
      </c>
      <c r="E66" s="6">
        <f t="shared" si="23"/>
        <v>31</v>
      </c>
      <c r="F66" s="6"/>
      <c r="G66" s="10"/>
      <c r="H66" s="10"/>
      <c r="I66" s="10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11">
        <v>31</v>
      </c>
      <c r="AC66" s="6"/>
      <c r="AD66" s="6">
        <f>SUM(F66:AC66)</f>
        <v>31</v>
      </c>
    </row>
    <row r="67" spans="1:33" x14ac:dyDescent="0.25">
      <c r="A67" s="8" t="s">
        <v>83</v>
      </c>
      <c r="B67" s="9" t="s">
        <v>50</v>
      </c>
      <c r="C67" s="6">
        <v>7</v>
      </c>
      <c r="D67" s="6">
        <v>23</v>
      </c>
      <c r="E67" s="6">
        <f t="shared" si="23"/>
        <v>30</v>
      </c>
      <c r="F67" s="6"/>
      <c r="G67" s="10"/>
      <c r="H67" s="10"/>
      <c r="I67" s="10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>
        <v>30</v>
      </c>
      <c r="AD67" s="6">
        <f>SUM(F67:AC67)</f>
        <v>30</v>
      </c>
      <c r="AG67" s="83" t="s">
        <v>139</v>
      </c>
    </row>
    <row r="68" spans="1:33" x14ac:dyDescent="0.25">
      <c r="A68" s="8" t="s">
        <v>83</v>
      </c>
      <c r="B68" s="9" t="s">
        <v>53</v>
      </c>
      <c r="C68" s="6">
        <v>19</v>
      </c>
      <c r="D68" s="6">
        <v>50</v>
      </c>
      <c r="E68" s="6">
        <f t="shared" si="23"/>
        <v>69</v>
      </c>
      <c r="F68" s="6"/>
      <c r="G68" s="10"/>
      <c r="H68" s="10"/>
      <c r="I68" s="10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>
        <v>69</v>
      </c>
      <c r="AD68" s="6">
        <f>SUM(F68:AC68)</f>
        <v>69</v>
      </c>
    </row>
    <row r="69" spans="1:33" x14ac:dyDescent="0.25">
      <c r="A69" s="18"/>
      <c r="B69" s="19"/>
      <c r="C69" s="14">
        <f>SUM(C65:C68)</f>
        <v>59</v>
      </c>
      <c r="D69" s="14">
        <f>SUM(D65:D68)</f>
        <v>120</v>
      </c>
      <c r="E69" s="14">
        <f t="shared" ref="E69:AB69" si="24">SUM(E65:E68)</f>
        <v>179</v>
      </c>
      <c r="F69" s="14">
        <f t="shared" si="24"/>
        <v>0</v>
      </c>
      <c r="G69" s="14">
        <f t="shared" si="24"/>
        <v>0</v>
      </c>
      <c r="H69" s="14">
        <f t="shared" si="24"/>
        <v>0</v>
      </c>
      <c r="I69" s="14">
        <f t="shared" si="24"/>
        <v>0</v>
      </c>
      <c r="J69" s="14">
        <f t="shared" si="24"/>
        <v>0</v>
      </c>
      <c r="K69" s="14">
        <f t="shared" si="24"/>
        <v>0</v>
      </c>
      <c r="L69" s="14">
        <f t="shared" si="24"/>
        <v>0</v>
      </c>
      <c r="M69" s="14">
        <f t="shared" si="24"/>
        <v>0</v>
      </c>
      <c r="N69" s="14">
        <f t="shared" si="24"/>
        <v>0</v>
      </c>
      <c r="O69" s="14">
        <f t="shared" si="24"/>
        <v>0</v>
      </c>
      <c r="P69" s="14">
        <f t="shared" si="24"/>
        <v>48</v>
      </c>
      <c r="Q69" s="14">
        <f t="shared" si="24"/>
        <v>0</v>
      </c>
      <c r="R69" s="14">
        <f t="shared" si="24"/>
        <v>0</v>
      </c>
      <c r="S69" s="14">
        <f t="shared" si="24"/>
        <v>0</v>
      </c>
      <c r="T69" s="14">
        <f t="shared" si="24"/>
        <v>0</v>
      </c>
      <c r="U69" s="14">
        <f t="shared" si="24"/>
        <v>0</v>
      </c>
      <c r="V69" s="14">
        <f t="shared" si="24"/>
        <v>0</v>
      </c>
      <c r="W69" s="14">
        <f t="shared" si="24"/>
        <v>0</v>
      </c>
      <c r="X69" s="14">
        <f t="shared" si="24"/>
        <v>0</v>
      </c>
      <c r="Y69" s="14">
        <f t="shared" si="24"/>
        <v>0</v>
      </c>
      <c r="Z69" s="14">
        <f t="shared" si="24"/>
        <v>0</v>
      </c>
      <c r="AA69" s="14">
        <f t="shared" si="24"/>
        <v>0</v>
      </c>
      <c r="AB69" s="14">
        <f t="shared" si="24"/>
        <v>32</v>
      </c>
      <c r="AC69" s="14">
        <f>SUM(AC67:AC68)</f>
        <v>99</v>
      </c>
      <c r="AD69" s="71">
        <f>SUM(AD65:AD68)</f>
        <v>179</v>
      </c>
    </row>
    <row r="70" spans="1:33" x14ac:dyDescent="0.25">
      <c r="B70"/>
      <c r="F70"/>
      <c r="G70"/>
      <c r="H70"/>
      <c r="I70"/>
      <c r="AD70"/>
    </row>
    <row r="71" spans="1:33" x14ac:dyDescent="0.25">
      <c r="A71" s="8" t="s">
        <v>84</v>
      </c>
      <c r="B71" s="9" t="s">
        <v>55</v>
      </c>
      <c r="C71" s="6">
        <v>24</v>
      </c>
      <c r="D71" s="6">
        <v>28</v>
      </c>
      <c r="E71" s="6">
        <f t="shared" ref="E71:E76" si="25">SUM(C71:D71)</f>
        <v>52</v>
      </c>
      <c r="F71" s="6"/>
      <c r="G71" s="10"/>
      <c r="H71" s="10"/>
      <c r="I71" s="10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>
        <v>52</v>
      </c>
      <c r="AD71" s="6">
        <f t="shared" ref="AD71:AD76" si="26">SUM(F71:AC71)</f>
        <v>52</v>
      </c>
    </row>
    <row r="72" spans="1:33" x14ac:dyDescent="0.25">
      <c r="A72" s="8" t="s">
        <v>84</v>
      </c>
      <c r="B72" s="9" t="s">
        <v>59</v>
      </c>
      <c r="C72" s="6">
        <v>27</v>
      </c>
      <c r="D72" s="6">
        <v>22</v>
      </c>
      <c r="E72" s="6">
        <f t="shared" si="25"/>
        <v>49</v>
      </c>
      <c r="F72" s="6"/>
      <c r="G72" s="10"/>
      <c r="H72" s="10"/>
      <c r="I72" s="10">
        <v>2</v>
      </c>
      <c r="J72" s="6"/>
      <c r="K72" s="6"/>
      <c r="L72" s="6"/>
      <c r="M72" s="6"/>
      <c r="N72" s="6"/>
      <c r="O72" s="6"/>
      <c r="P72" s="6"/>
      <c r="Q72" s="6"/>
      <c r="R72" s="6"/>
      <c r="S72" s="6">
        <v>8</v>
      </c>
      <c r="T72" s="6"/>
      <c r="U72" s="6"/>
      <c r="V72" s="6"/>
      <c r="W72" s="6"/>
      <c r="X72" s="6"/>
      <c r="Y72" s="6"/>
      <c r="Z72" s="6"/>
      <c r="AA72" s="6"/>
      <c r="AB72" s="11"/>
      <c r="AC72" s="6">
        <v>39</v>
      </c>
      <c r="AD72" s="6">
        <f t="shared" si="26"/>
        <v>49</v>
      </c>
    </row>
    <row r="73" spans="1:33" x14ac:dyDescent="0.25">
      <c r="A73" s="8" t="s">
        <v>84</v>
      </c>
      <c r="B73" s="9" t="s">
        <v>46</v>
      </c>
      <c r="C73" s="6">
        <v>35</v>
      </c>
      <c r="D73" s="6">
        <v>20</v>
      </c>
      <c r="E73" s="6">
        <f t="shared" si="25"/>
        <v>55</v>
      </c>
      <c r="F73" s="6"/>
      <c r="G73" s="10"/>
      <c r="H73" s="10"/>
      <c r="I73" s="10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11">
        <v>55</v>
      </c>
      <c r="AC73" s="6"/>
      <c r="AD73" s="6">
        <f t="shared" si="26"/>
        <v>55</v>
      </c>
    </row>
    <row r="74" spans="1:33" x14ac:dyDescent="0.25">
      <c r="A74" s="8" t="s">
        <v>84</v>
      </c>
      <c r="B74" s="9" t="s">
        <v>49</v>
      </c>
      <c r="C74" s="6">
        <v>37</v>
      </c>
      <c r="D74" s="6">
        <v>14</v>
      </c>
      <c r="E74" s="6">
        <f t="shared" si="25"/>
        <v>51</v>
      </c>
      <c r="F74" s="6"/>
      <c r="G74" s="10"/>
      <c r="H74" s="10"/>
      <c r="I74" s="10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>
        <v>51</v>
      </c>
      <c r="AD74" s="6">
        <f t="shared" si="26"/>
        <v>51</v>
      </c>
    </row>
    <row r="75" spans="1:33" x14ac:dyDescent="0.25">
      <c r="A75" s="8" t="s">
        <v>84</v>
      </c>
      <c r="B75" s="70" t="s">
        <v>153</v>
      </c>
      <c r="C75" s="6">
        <v>18</v>
      </c>
      <c r="D75" s="6">
        <v>40</v>
      </c>
      <c r="E75" s="6">
        <f t="shared" si="25"/>
        <v>58</v>
      </c>
      <c r="F75" s="6"/>
      <c r="G75" s="10"/>
      <c r="H75" s="10"/>
      <c r="I75" s="10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>
        <v>58</v>
      </c>
      <c r="AD75" s="6">
        <f t="shared" si="26"/>
        <v>58</v>
      </c>
    </row>
    <row r="76" spans="1:33" x14ac:dyDescent="0.25">
      <c r="A76" s="8" t="s">
        <v>84</v>
      </c>
      <c r="B76" s="9" t="s">
        <v>52</v>
      </c>
      <c r="C76" s="6">
        <v>27</v>
      </c>
      <c r="D76" s="6">
        <v>33</v>
      </c>
      <c r="E76" s="6">
        <f t="shared" si="25"/>
        <v>60</v>
      </c>
      <c r="F76" s="6"/>
      <c r="G76" s="10"/>
      <c r="H76" s="10"/>
      <c r="I76" s="10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>
        <v>60</v>
      </c>
      <c r="AD76" s="6">
        <f t="shared" si="26"/>
        <v>60</v>
      </c>
    </row>
    <row r="77" spans="1:33" x14ac:dyDescent="0.25">
      <c r="A77" s="18"/>
      <c r="B77" s="19"/>
      <c r="C77" s="14">
        <f>SUM(C71:C76)</f>
        <v>168</v>
      </c>
      <c r="D77" s="14">
        <f t="shared" ref="D77:AC77" si="27">SUM(D71:D76)</f>
        <v>157</v>
      </c>
      <c r="E77" s="14">
        <f t="shared" si="27"/>
        <v>325</v>
      </c>
      <c r="F77" s="14">
        <f t="shared" si="27"/>
        <v>0</v>
      </c>
      <c r="G77" s="14">
        <f t="shared" si="27"/>
        <v>0</v>
      </c>
      <c r="H77" s="14">
        <f t="shared" si="27"/>
        <v>0</v>
      </c>
      <c r="I77" s="14">
        <f t="shared" si="27"/>
        <v>2</v>
      </c>
      <c r="J77" s="14">
        <f t="shared" si="27"/>
        <v>0</v>
      </c>
      <c r="K77" s="14">
        <f t="shared" si="27"/>
        <v>0</v>
      </c>
      <c r="L77" s="14">
        <f t="shared" si="27"/>
        <v>0</v>
      </c>
      <c r="M77" s="14">
        <f t="shared" si="27"/>
        <v>0</v>
      </c>
      <c r="N77" s="14">
        <f t="shared" si="27"/>
        <v>0</v>
      </c>
      <c r="O77" s="14">
        <f t="shared" si="27"/>
        <v>0</v>
      </c>
      <c r="P77" s="14">
        <f t="shared" si="27"/>
        <v>0</v>
      </c>
      <c r="Q77" s="14">
        <f t="shared" si="27"/>
        <v>0</v>
      </c>
      <c r="R77" s="14">
        <f t="shared" si="27"/>
        <v>0</v>
      </c>
      <c r="S77" s="14">
        <f t="shared" si="27"/>
        <v>8</v>
      </c>
      <c r="T77" s="14">
        <f t="shared" si="27"/>
        <v>0</v>
      </c>
      <c r="U77" s="14">
        <f t="shared" si="27"/>
        <v>0</v>
      </c>
      <c r="V77" s="14">
        <f t="shared" si="27"/>
        <v>0</v>
      </c>
      <c r="W77" s="14">
        <f t="shared" si="27"/>
        <v>0</v>
      </c>
      <c r="X77" s="14">
        <f t="shared" si="27"/>
        <v>0</v>
      </c>
      <c r="Y77" s="14">
        <f t="shared" si="27"/>
        <v>0</v>
      </c>
      <c r="Z77" s="14">
        <f t="shared" si="27"/>
        <v>0</v>
      </c>
      <c r="AA77" s="14">
        <f t="shared" si="27"/>
        <v>0</v>
      </c>
      <c r="AB77" s="14">
        <f t="shared" si="27"/>
        <v>55</v>
      </c>
      <c r="AC77" s="14">
        <f t="shared" si="27"/>
        <v>260</v>
      </c>
      <c r="AD77" s="71">
        <f>SUM(AD71:AD76)</f>
        <v>325</v>
      </c>
    </row>
    <row r="78" spans="1:33" x14ac:dyDescent="0.25">
      <c r="C78" s="1"/>
      <c r="D78" s="1"/>
      <c r="E78" s="1"/>
      <c r="F78" s="1"/>
    </row>
    <row r="79" spans="1:33" ht="18.75" x14ac:dyDescent="0.3">
      <c r="A79" s="119" t="s">
        <v>135</v>
      </c>
      <c r="B79" s="119"/>
      <c r="C79" s="119"/>
      <c r="D79" s="119"/>
      <c r="E79" s="119"/>
      <c r="F79" s="119"/>
      <c r="G79" s="119"/>
      <c r="H79" s="119"/>
      <c r="I79" s="119"/>
      <c r="J79" s="119"/>
      <c r="K79" s="119"/>
      <c r="L79" s="119"/>
      <c r="M79" s="119"/>
      <c r="N79" s="119"/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/>
      <c r="AA79" s="119"/>
      <c r="AB79" s="119"/>
      <c r="AC79" s="119"/>
      <c r="AD79" s="119"/>
    </row>
    <row r="80" spans="1:33" ht="15" customHeight="1" x14ac:dyDescent="0.25">
      <c r="A80" s="120" t="s">
        <v>27</v>
      </c>
      <c r="B80" s="120" t="s">
        <v>31</v>
      </c>
      <c r="C80" s="120" t="s">
        <v>28</v>
      </c>
      <c r="D80" s="120"/>
      <c r="E80" s="27"/>
      <c r="F80" s="121" t="s">
        <v>24</v>
      </c>
      <c r="G80" s="121"/>
      <c r="H80" s="121"/>
      <c r="I80" s="121"/>
      <c r="J80" s="121"/>
      <c r="K80" s="121"/>
      <c r="L80" s="121"/>
      <c r="M80" s="121"/>
      <c r="N80" s="121"/>
      <c r="O80" s="121"/>
      <c r="P80" s="121"/>
      <c r="Q80" s="121"/>
      <c r="R80" s="121"/>
      <c r="S80" s="121"/>
      <c r="T80" s="121"/>
      <c r="U80" s="121"/>
      <c r="V80" s="121"/>
      <c r="W80" s="121"/>
      <c r="X80" s="121"/>
      <c r="Y80" s="121"/>
      <c r="Z80" s="121"/>
      <c r="AA80" s="121"/>
      <c r="AB80" s="121"/>
      <c r="AC80" s="121"/>
      <c r="AD80" s="122" t="s">
        <v>25</v>
      </c>
    </row>
    <row r="81" spans="1:30" ht="99.75" customHeight="1" x14ac:dyDescent="0.25">
      <c r="A81" s="120"/>
      <c r="B81" s="120"/>
      <c r="C81" s="4" t="s">
        <v>30</v>
      </c>
      <c r="D81" s="4" t="s">
        <v>29</v>
      </c>
      <c r="E81" s="28" t="s">
        <v>62</v>
      </c>
      <c r="F81" s="3" t="s">
        <v>0</v>
      </c>
      <c r="G81" s="3" t="s">
        <v>1</v>
      </c>
      <c r="H81" s="3" t="s">
        <v>2</v>
      </c>
      <c r="I81" s="3" t="s">
        <v>3</v>
      </c>
      <c r="J81" s="3" t="s">
        <v>4</v>
      </c>
      <c r="K81" s="3" t="s">
        <v>5</v>
      </c>
      <c r="L81" s="3" t="s">
        <v>6</v>
      </c>
      <c r="M81" s="3" t="s">
        <v>7</v>
      </c>
      <c r="N81" s="3" t="s">
        <v>8</v>
      </c>
      <c r="O81" s="3" t="s">
        <v>9</v>
      </c>
      <c r="P81" s="3" t="s">
        <v>10</v>
      </c>
      <c r="Q81" s="3" t="s">
        <v>11</v>
      </c>
      <c r="R81" s="3" t="s">
        <v>12</v>
      </c>
      <c r="S81" s="3" t="s">
        <v>13</v>
      </c>
      <c r="T81" s="3" t="s">
        <v>14</v>
      </c>
      <c r="U81" s="3" t="s">
        <v>15</v>
      </c>
      <c r="V81" s="3" t="s">
        <v>16</v>
      </c>
      <c r="W81" s="3" t="s">
        <v>17</v>
      </c>
      <c r="X81" s="3" t="s">
        <v>18</v>
      </c>
      <c r="Y81" s="3" t="s">
        <v>19</v>
      </c>
      <c r="Z81" s="3" t="s">
        <v>20</v>
      </c>
      <c r="AA81" s="3" t="s">
        <v>21</v>
      </c>
      <c r="AB81" s="3" t="s">
        <v>22</v>
      </c>
      <c r="AC81" s="3" t="s">
        <v>23</v>
      </c>
      <c r="AD81" s="123"/>
    </row>
    <row r="82" spans="1:30" x14ac:dyDescent="0.25">
      <c r="A82" s="8" t="s">
        <v>108</v>
      </c>
      <c r="B82" s="9" t="s">
        <v>109</v>
      </c>
      <c r="C82" s="6">
        <v>9</v>
      </c>
      <c r="D82" s="6">
        <v>21</v>
      </c>
      <c r="E82" s="6">
        <f t="shared" ref="E82:E86" si="28">SUM(C82:D82)</f>
        <v>30</v>
      </c>
      <c r="F82" s="6"/>
      <c r="G82" s="10"/>
      <c r="H82" s="10">
        <v>1</v>
      </c>
      <c r="I82" s="10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>
        <v>29</v>
      </c>
      <c r="AD82" s="6">
        <f>SUM(F82:AC82)</f>
        <v>30</v>
      </c>
    </row>
    <row r="83" spans="1:30" x14ac:dyDescent="0.25">
      <c r="A83" s="8" t="s">
        <v>108</v>
      </c>
      <c r="B83" s="9" t="s">
        <v>110</v>
      </c>
      <c r="C83" s="6">
        <v>16</v>
      </c>
      <c r="D83" s="6">
        <v>17</v>
      </c>
      <c r="E83" s="6">
        <f t="shared" si="28"/>
        <v>33</v>
      </c>
      <c r="F83" s="6"/>
      <c r="G83" s="10"/>
      <c r="H83" s="10"/>
      <c r="I83" s="10"/>
      <c r="J83" s="6"/>
      <c r="K83" s="6"/>
      <c r="L83" s="6"/>
      <c r="M83" s="6"/>
      <c r="N83" s="6"/>
      <c r="O83" s="6"/>
      <c r="P83" s="6"/>
      <c r="Q83" s="6">
        <v>17</v>
      </c>
      <c r="R83" s="6"/>
      <c r="S83" s="6"/>
      <c r="T83" s="6"/>
      <c r="U83" s="6"/>
      <c r="V83" s="6"/>
      <c r="W83" s="6"/>
      <c r="X83" s="6"/>
      <c r="Y83" s="6"/>
      <c r="Z83" s="6"/>
      <c r="AA83" s="6"/>
      <c r="AB83" s="11">
        <v>16</v>
      </c>
      <c r="AC83" s="6"/>
      <c r="AD83" s="6">
        <f>SUM(F83:AC83)</f>
        <v>33</v>
      </c>
    </row>
    <row r="84" spans="1:30" x14ac:dyDescent="0.25">
      <c r="A84" s="8" t="s">
        <v>108</v>
      </c>
      <c r="B84" s="9" t="s">
        <v>108</v>
      </c>
      <c r="C84" s="6">
        <v>11</v>
      </c>
      <c r="D84" s="6">
        <v>19</v>
      </c>
      <c r="E84" s="6">
        <f t="shared" si="28"/>
        <v>30</v>
      </c>
      <c r="F84" s="6"/>
      <c r="G84" s="10">
        <v>2</v>
      </c>
      <c r="H84" s="10"/>
      <c r="I84" s="10"/>
      <c r="J84" s="6"/>
      <c r="K84" s="6"/>
      <c r="L84" s="6"/>
      <c r="M84" s="6"/>
      <c r="N84" s="6"/>
      <c r="O84" s="6"/>
      <c r="P84" s="6"/>
      <c r="Q84" s="6">
        <v>1</v>
      </c>
      <c r="R84" s="6"/>
      <c r="S84" s="6"/>
      <c r="T84" s="6"/>
      <c r="U84" s="6"/>
      <c r="V84" s="6"/>
      <c r="W84" s="6"/>
      <c r="X84" s="6"/>
      <c r="Y84" s="6"/>
      <c r="Z84" s="6"/>
      <c r="AA84" s="6"/>
      <c r="AB84" s="6">
        <v>27</v>
      </c>
      <c r="AC84" s="6"/>
      <c r="AD84" s="6">
        <f>SUM(F84:AC84)</f>
        <v>30</v>
      </c>
    </row>
    <row r="85" spans="1:30" x14ac:dyDescent="0.25">
      <c r="A85" s="8" t="s">
        <v>108</v>
      </c>
      <c r="B85" s="9" t="s">
        <v>112</v>
      </c>
      <c r="C85" s="6">
        <v>14</v>
      </c>
      <c r="D85" s="6">
        <v>31</v>
      </c>
      <c r="E85" s="6">
        <f t="shared" si="28"/>
        <v>45</v>
      </c>
      <c r="F85" s="6"/>
      <c r="G85" s="6"/>
      <c r="H85" s="6"/>
      <c r="I85" s="6"/>
      <c r="J85" s="6"/>
      <c r="K85" s="6"/>
      <c r="L85" s="6"/>
      <c r="M85" s="6"/>
      <c r="N85" s="6"/>
      <c r="O85" s="6">
        <f>+Regiones!O88</f>
        <v>7</v>
      </c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>
        <f>+Regiones!AB88</f>
        <v>38</v>
      </c>
      <c r="AC85" s="6"/>
      <c r="AD85" s="6">
        <f>SUM(F85:AC85)</f>
        <v>45</v>
      </c>
    </row>
    <row r="86" spans="1:30" x14ac:dyDescent="0.25">
      <c r="A86" s="8" t="s">
        <v>108</v>
      </c>
      <c r="B86" s="9" t="s">
        <v>114</v>
      </c>
      <c r="C86" s="6">
        <v>24</v>
      </c>
      <c r="D86" s="6">
        <v>23</v>
      </c>
      <c r="E86" s="6">
        <f t="shared" si="28"/>
        <v>47</v>
      </c>
      <c r="F86" s="6"/>
      <c r="G86" s="10"/>
      <c r="H86" s="10"/>
      <c r="I86" s="10"/>
      <c r="J86" s="6"/>
      <c r="K86" s="6"/>
      <c r="L86" s="6"/>
      <c r="M86" s="6"/>
      <c r="N86" s="6"/>
      <c r="O86" s="6"/>
      <c r="P86" s="6"/>
      <c r="Q86" s="6">
        <v>47</v>
      </c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>
        <f>SUM(F86:AC86)</f>
        <v>47</v>
      </c>
    </row>
    <row r="87" spans="1:30" x14ac:dyDescent="0.25">
      <c r="A87" s="18"/>
      <c r="B87" s="19"/>
      <c r="C87" s="14">
        <f>SUM(C82:C86)</f>
        <v>74</v>
      </c>
      <c r="D87" s="14">
        <f>SUM(D82:D86)</f>
        <v>111</v>
      </c>
      <c r="E87" s="14">
        <f t="shared" ref="E87:AB87" si="29">SUM(E82:E86)</f>
        <v>185</v>
      </c>
      <c r="F87" s="14">
        <f t="shared" si="29"/>
        <v>0</v>
      </c>
      <c r="G87" s="14">
        <f t="shared" si="29"/>
        <v>2</v>
      </c>
      <c r="H87" s="14">
        <f t="shared" si="29"/>
        <v>1</v>
      </c>
      <c r="I87" s="14">
        <f t="shared" si="29"/>
        <v>0</v>
      </c>
      <c r="J87" s="14">
        <f t="shared" si="29"/>
        <v>0</v>
      </c>
      <c r="K87" s="14">
        <f t="shared" si="29"/>
        <v>0</v>
      </c>
      <c r="L87" s="14">
        <f t="shared" si="29"/>
        <v>0</v>
      </c>
      <c r="M87" s="14">
        <f t="shared" si="29"/>
        <v>0</v>
      </c>
      <c r="N87" s="14">
        <f t="shared" si="29"/>
        <v>0</v>
      </c>
      <c r="O87" s="14">
        <f t="shared" si="29"/>
        <v>7</v>
      </c>
      <c r="P87" s="14">
        <f t="shared" si="29"/>
        <v>0</v>
      </c>
      <c r="Q87" s="14">
        <f t="shared" si="29"/>
        <v>65</v>
      </c>
      <c r="R87" s="14">
        <f t="shared" si="29"/>
        <v>0</v>
      </c>
      <c r="S87" s="14">
        <f t="shared" si="29"/>
        <v>0</v>
      </c>
      <c r="T87" s="14">
        <f t="shared" si="29"/>
        <v>0</v>
      </c>
      <c r="U87" s="14">
        <f t="shared" si="29"/>
        <v>0</v>
      </c>
      <c r="V87" s="14">
        <f t="shared" si="29"/>
        <v>0</v>
      </c>
      <c r="W87" s="14">
        <f t="shared" si="29"/>
        <v>0</v>
      </c>
      <c r="X87" s="14">
        <f t="shared" si="29"/>
        <v>0</v>
      </c>
      <c r="Y87" s="14">
        <f t="shared" si="29"/>
        <v>0</v>
      </c>
      <c r="Z87" s="14">
        <f t="shared" si="29"/>
        <v>0</v>
      </c>
      <c r="AA87" s="14">
        <f t="shared" si="29"/>
        <v>0</v>
      </c>
      <c r="AB87" s="14">
        <f t="shared" si="29"/>
        <v>81</v>
      </c>
      <c r="AC87" s="14">
        <f>SUM(AC82:AC86)</f>
        <v>29</v>
      </c>
      <c r="AD87" s="71">
        <f>SUM(AD82:AD86)</f>
        <v>185</v>
      </c>
    </row>
    <row r="88" spans="1:30" x14ac:dyDescent="0.25">
      <c r="B88"/>
      <c r="F88"/>
      <c r="G88"/>
      <c r="H88"/>
      <c r="I88"/>
      <c r="AD88"/>
    </row>
    <row r="89" spans="1:30" x14ac:dyDescent="0.25">
      <c r="A89" s="8" t="s">
        <v>106</v>
      </c>
      <c r="B89" s="9" t="s">
        <v>107</v>
      </c>
      <c r="C89" s="6">
        <v>28</v>
      </c>
      <c r="D89" s="6">
        <v>13</v>
      </c>
      <c r="E89" s="6">
        <f>SUM(C89:D89)</f>
        <v>41</v>
      </c>
      <c r="F89" s="10"/>
      <c r="G89" s="10"/>
      <c r="H89" s="10"/>
      <c r="I89" s="10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>
        <v>41</v>
      </c>
      <c r="AC89" s="6"/>
      <c r="AD89" s="6">
        <f t="shared" ref="AD89:AD97" si="30">SUM(F89:AC89)</f>
        <v>41</v>
      </c>
    </row>
    <row r="90" spans="1:30" x14ac:dyDescent="0.25">
      <c r="A90" s="8" t="s">
        <v>106</v>
      </c>
      <c r="B90" s="9" t="s">
        <v>106</v>
      </c>
      <c r="C90" s="6">
        <v>16</v>
      </c>
      <c r="D90" s="6">
        <v>34</v>
      </c>
      <c r="E90" s="6">
        <f t="shared" ref="E90:E97" si="31">SUM(C90:D90)</f>
        <v>50</v>
      </c>
      <c r="F90" s="6"/>
      <c r="G90" s="10"/>
      <c r="H90" s="10"/>
      <c r="I90" s="10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>
        <v>50</v>
      </c>
      <c r="AC90" s="6"/>
      <c r="AD90" s="6">
        <f t="shared" si="30"/>
        <v>50</v>
      </c>
    </row>
    <row r="91" spans="1:30" x14ac:dyDescent="0.25">
      <c r="A91" s="8" t="s">
        <v>106</v>
      </c>
      <c r="B91" s="9" t="s">
        <v>111</v>
      </c>
      <c r="C91" s="6">
        <v>24</v>
      </c>
      <c r="D91" s="6">
        <v>19</v>
      </c>
      <c r="E91" s="6">
        <f t="shared" si="31"/>
        <v>43</v>
      </c>
      <c r="F91" s="6"/>
      <c r="G91" s="10"/>
      <c r="H91" s="10"/>
      <c r="I91" s="1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11"/>
      <c r="AC91" s="6">
        <v>43</v>
      </c>
      <c r="AD91" s="6">
        <f t="shared" si="30"/>
        <v>43</v>
      </c>
    </row>
    <row r="92" spans="1:30" x14ac:dyDescent="0.25">
      <c r="A92" s="8" t="s">
        <v>106</v>
      </c>
      <c r="B92" s="9" t="s">
        <v>113</v>
      </c>
      <c r="C92" s="6">
        <v>28</v>
      </c>
      <c r="D92" s="6">
        <v>32</v>
      </c>
      <c r="E92" s="6">
        <f t="shared" si="31"/>
        <v>60</v>
      </c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>
        <f>+Regiones!AB89</f>
        <v>60</v>
      </c>
      <c r="AC92" s="6"/>
      <c r="AD92" s="6">
        <f t="shared" si="30"/>
        <v>60</v>
      </c>
    </row>
    <row r="93" spans="1:30" x14ac:dyDescent="0.25">
      <c r="A93" s="8" t="s">
        <v>106</v>
      </c>
      <c r="B93" s="9" t="s">
        <v>115</v>
      </c>
      <c r="C93" s="6">
        <v>15</v>
      </c>
      <c r="D93" s="6">
        <v>15</v>
      </c>
      <c r="E93" s="6">
        <f t="shared" si="31"/>
        <v>30</v>
      </c>
      <c r="F93" s="6"/>
      <c r="G93" s="10"/>
      <c r="H93" s="10"/>
      <c r="I93" s="10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>
        <v>30</v>
      </c>
      <c r="AC93" s="6"/>
      <c r="AD93" s="6">
        <f t="shared" si="30"/>
        <v>30</v>
      </c>
    </row>
    <row r="94" spans="1:30" x14ac:dyDescent="0.25">
      <c r="A94" s="8" t="s">
        <v>106</v>
      </c>
      <c r="B94" s="9" t="s">
        <v>116</v>
      </c>
      <c r="C94" s="6">
        <v>23</v>
      </c>
      <c r="D94" s="6">
        <v>20</v>
      </c>
      <c r="E94" s="6">
        <f t="shared" si="31"/>
        <v>43</v>
      </c>
      <c r="F94" s="6"/>
      <c r="G94" s="10"/>
      <c r="H94" s="10"/>
      <c r="I94" s="10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>
        <v>43</v>
      </c>
      <c r="AC94" s="6"/>
      <c r="AD94" s="6">
        <f t="shared" si="30"/>
        <v>43</v>
      </c>
    </row>
    <row r="95" spans="1:30" x14ac:dyDescent="0.25">
      <c r="A95" s="8" t="s">
        <v>106</v>
      </c>
      <c r="B95" s="9" t="s">
        <v>117</v>
      </c>
      <c r="C95" s="6">
        <v>15</v>
      </c>
      <c r="D95" s="6">
        <v>24</v>
      </c>
      <c r="E95" s="6">
        <f t="shared" si="31"/>
        <v>39</v>
      </c>
      <c r="F95" s="6"/>
      <c r="G95" s="10"/>
      <c r="H95" s="10"/>
      <c r="I95" s="10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>
        <v>39</v>
      </c>
      <c r="AC95" s="6"/>
      <c r="AD95" s="6">
        <f t="shared" si="30"/>
        <v>39</v>
      </c>
    </row>
    <row r="96" spans="1:30" x14ac:dyDescent="0.25">
      <c r="A96" s="8" t="s">
        <v>106</v>
      </c>
      <c r="B96" s="9" t="s">
        <v>118</v>
      </c>
      <c r="C96" s="6">
        <v>22</v>
      </c>
      <c r="D96" s="6">
        <v>14</v>
      </c>
      <c r="E96" s="6">
        <f t="shared" si="31"/>
        <v>36</v>
      </c>
      <c r="F96" s="6"/>
      <c r="G96" s="10"/>
      <c r="H96" s="10"/>
      <c r="I96" s="10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>
        <v>36</v>
      </c>
      <c r="AC96" s="6"/>
      <c r="AD96" s="6">
        <f t="shared" si="30"/>
        <v>36</v>
      </c>
    </row>
    <row r="97" spans="1:30" x14ac:dyDescent="0.25">
      <c r="A97" s="8" t="s">
        <v>106</v>
      </c>
      <c r="B97" s="9" t="s">
        <v>121</v>
      </c>
      <c r="C97" s="6">
        <v>19</v>
      </c>
      <c r="D97" s="6">
        <v>15</v>
      </c>
      <c r="E97" s="6">
        <f t="shared" si="31"/>
        <v>34</v>
      </c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>
        <f>+Regiones!AB95</f>
        <v>34</v>
      </c>
      <c r="AC97" s="6"/>
      <c r="AD97" s="6">
        <f t="shared" si="30"/>
        <v>34</v>
      </c>
    </row>
    <row r="98" spans="1:30" x14ac:dyDescent="0.25">
      <c r="A98" s="18"/>
      <c r="B98" s="19"/>
      <c r="C98" s="14">
        <f>SUM(C89:C97)</f>
        <v>190</v>
      </c>
      <c r="D98" s="14">
        <f t="shared" ref="D98:AC98" si="32">SUM(D89:D97)</f>
        <v>186</v>
      </c>
      <c r="E98" s="14">
        <f t="shared" si="32"/>
        <v>376</v>
      </c>
      <c r="F98" s="14">
        <f t="shared" si="32"/>
        <v>0</v>
      </c>
      <c r="G98" s="14">
        <f t="shared" si="32"/>
        <v>0</v>
      </c>
      <c r="H98" s="14">
        <f t="shared" si="32"/>
        <v>0</v>
      </c>
      <c r="I98" s="14">
        <f t="shared" si="32"/>
        <v>0</v>
      </c>
      <c r="J98" s="14">
        <f t="shared" si="32"/>
        <v>0</v>
      </c>
      <c r="K98" s="14">
        <f t="shared" si="32"/>
        <v>0</v>
      </c>
      <c r="L98" s="14">
        <f t="shared" si="32"/>
        <v>0</v>
      </c>
      <c r="M98" s="14">
        <f t="shared" si="32"/>
        <v>0</v>
      </c>
      <c r="N98" s="14">
        <f t="shared" si="32"/>
        <v>0</v>
      </c>
      <c r="O98" s="14">
        <f t="shared" si="32"/>
        <v>0</v>
      </c>
      <c r="P98" s="14">
        <f t="shared" si="32"/>
        <v>0</v>
      </c>
      <c r="Q98" s="14">
        <f t="shared" si="32"/>
        <v>0</v>
      </c>
      <c r="R98" s="14">
        <f t="shared" si="32"/>
        <v>0</v>
      </c>
      <c r="S98" s="14">
        <f t="shared" si="32"/>
        <v>0</v>
      </c>
      <c r="T98" s="14">
        <f t="shared" si="32"/>
        <v>0</v>
      </c>
      <c r="U98" s="14">
        <f t="shared" si="32"/>
        <v>0</v>
      </c>
      <c r="V98" s="14">
        <f t="shared" si="32"/>
        <v>0</v>
      </c>
      <c r="W98" s="14">
        <f t="shared" si="32"/>
        <v>0</v>
      </c>
      <c r="X98" s="14">
        <f t="shared" si="32"/>
        <v>0</v>
      </c>
      <c r="Y98" s="14">
        <f t="shared" si="32"/>
        <v>0</v>
      </c>
      <c r="Z98" s="14">
        <f t="shared" si="32"/>
        <v>0</v>
      </c>
      <c r="AA98" s="14">
        <f t="shared" si="32"/>
        <v>0</v>
      </c>
      <c r="AB98" s="14">
        <f t="shared" si="32"/>
        <v>333</v>
      </c>
      <c r="AC98" s="14">
        <f t="shared" si="32"/>
        <v>43</v>
      </c>
      <c r="AD98" s="71">
        <f>SUM(AD89:AD97)</f>
        <v>376</v>
      </c>
    </row>
    <row r="99" spans="1:30" x14ac:dyDescent="0.25">
      <c r="C99" s="1"/>
      <c r="D99" s="1"/>
      <c r="E99" s="1"/>
      <c r="F99" s="1"/>
    </row>
    <row r="100" spans="1:30" ht="18.75" x14ac:dyDescent="0.3">
      <c r="A100" s="119" t="s">
        <v>134</v>
      </c>
      <c r="B100" s="119"/>
      <c r="C100" s="119"/>
      <c r="D100" s="119"/>
      <c r="E100" s="119"/>
      <c r="F100" s="119"/>
      <c r="G100" s="119"/>
      <c r="H100" s="119"/>
      <c r="I100" s="119"/>
      <c r="J100" s="119"/>
      <c r="K100" s="119"/>
      <c r="L100" s="119"/>
      <c r="M100" s="119"/>
      <c r="N100" s="119"/>
      <c r="O100" s="119"/>
      <c r="P100" s="119"/>
      <c r="Q100" s="119"/>
      <c r="R100" s="119"/>
      <c r="S100" s="119"/>
      <c r="T100" s="119"/>
      <c r="U100" s="119"/>
      <c r="V100" s="119"/>
      <c r="W100" s="119"/>
      <c r="X100" s="119"/>
      <c r="Y100" s="119"/>
      <c r="Z100" s="119"/>
      <c r="AA100" s="119"/>
      <c r="AB100" s="119"/>
      <c r="AC100" s="119"/>
      <c r="AD100" s="119"/>
    </row>
    <row r="101" spans="1:30" ht="15" customHeight="1" x14ac:dyDescent="0.25">
      <c r="A101" s="120" t="s">
        <v>27</v>
      </c>
      <c r="B101" s="120" t="s">
        <v>31</v>
      </c>
      <c r="C101" s="120" t="s">
        <v>28</v>
      </c>
      <c r="D101" s="120"/>
      <c r="E101" s="27"/>
      <c r="F101" s="121" t="s">
        <v>24</v>
      </c>
      <c r="G101" s="121"/>
      <c r="H101" s="121"/>
      <c r="I101" s="121"/>
      <c r="J101" s="121"/>
      <c r="K101" s="121"/>
      <c r="L101" s="121"/>
      <c r="M101" s="121"/>
      <c r="N101" s="121"/>
      <c r="O101" s="121"/>
      <c r="P101" s="121"/>
      <c r="Q101" s="121"/>
      <c r="R101" s="121"/>
      <c r="S101" s="121"/>
      <c r="T101" s="121"/>
      <c r="U101" s="121"/>
      <c r="V101" s="121"/>
      <c r="W101" s="121"/>
      <c r="X101" s="121"/>
      <c r="Y101" s="121"/>
      <c r="Z101" s="121"/>
      <c r="AA101" s="121"/>
      <c r="AB101" s="121"/>
      <c r="AC101" s="121"/>
      <c r="AD101" s="122" t="s">
        <v>25</v>
      </c>
    </row>
    <row r="102" spans="1:30" ht="99.75" customHeight="1" x14ac:dyDescent="0.25">
      <c r="A102" s="120"/>
      <c r="B102" s="120"/>
      <c r="C102" s="4" t="s">
        <v>30</v>
      </c>
      <c r="D102" s="4" t="s">
        <v>29</v>
      </c>
      <c r="E102" s="28" t="s">
        <v>62</v>
      </c>
      <c r="F102" s="3" t="s">
        <v>0</v>
      </c>
      <c r="G102" s="3" t="s">
        <v>1</v>
      </c>
      <c r="H102" s="3" t="s">
        <v>2</v>
      </c>
      <c r="I102" s="3" t="s">
        <v>3</v>
      </c>
      <c r="J102" s="3" t="s">
        <v>4</v>
      </c>
      <c r="K102" s="3" t="s">
        <v>5</v>
      </c>
      <c r="L102" s="3" t="s">
        <v>6</v>
      </c>
      <c r="M102" s="3" t="s">
        <v>7</v>
      </c>
      <c r="N102" s="3" t="s">
        <v>8</v>
      </c>
      <c r="O102" s="3" t="s">
        <v>9</v>
      </c>
      <c r="P102" s="3" t="s">
        <v>10</v>
      </c>
      <c r="Q102" s="3" t="s">
        <v>11</v>
      </c>
      <c r="R102" s="3" t="s">
        <v>12</v>
      </c>
      <c r="S102" s="3" t="s">
        <v>13</v>
      </c>
      <c r="T102" s="3" t="s">
        <v>14</v>
      </c>
      <c r="U102" s="3" t="s">
        <v>15</v>
      </c>
      <c r="V102" s="3" t="s">
        <v>16</v>
      </c>
      <c r="W102" s="3" t="s">
        <v>17</v>
      </c>
      <c r="X102" s="3" t="s">
        <v>18</v>
      </c>
      <c r="Y102" s="3" t="s">
        <v>19</v>
      </c>
      <c r="Z102" s="3" t="s">
        <v>20</v>
      </c>
      <c r="AA102" s="3" t="s">
        <v>21</v>
      </c>
      <c r="AB102" s="3" t="s">
        <v>22</v>
      </c>
      <c r="AC102" s="3" t="s">
        <v>23</v>
      </c>
      <c r="AD102" s="123"/>
    </row>
    <row r="103" spans="1:30" x14ac:dyDescent="0.25">
      <c r="A103" s="8" t="s">
        <v>122</v>
      </c>
      <c r="B103" s="9" t="s">
        <v>122</v>
      </c>
      <c r="C103" s="6">
        <v>16</v>
      </c>
      <c r="D103" s="6">
        <v>31</v>
      </c>
      <c r="E103" s="6">
        <f>+D103+C103</f>
        <v>47</v>
      </c>
      <c r="F103" s="6"/>
      <c r="G103" s="10"/>
      <c r="H103" s="10"/>
      <c r="I103" s="10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>
        <v>47</v>
      </c>
      <c r="AC103" s="6"/>
      <c r="AD103" s="6">
        <f t="shared" ref="AD103:AD108" si="33">SUM(F103:AC103)</f>
        <v>47</v>
      </c>
    </row>
    <row r="104" spans="1:30" x14ac:dyDescent="0.25">
      <c r="A104" s="8" t="s">
        <v>122</v>
      </c>
      <c r="B104" s="9" t="s">
        <v>123</v>
      </c>
      <c r="C104" s="6">
        <v>18</v>
      </c>
      <c r="D104" s="6">
        <v>20</v>
      </c>
      <c r="E104" s="6">
        <f t="shared" ref="E104:E108" si="34">+D104+C104</f>
        <v>38</v>
      </c>
      <c r="F104" s="6"/>
      <c r="G104" s="10"/>
      <c r="H104" s="10"/>
      <c r="I104" s="10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11">
        <v>38</v>
      </c>
      <c r="AC104" s="6"/>
      <c r="AD104" s="6">
        <f t="shared" si="33"/>
        <v>38</v>
      </c>
    </row>
    <row r="105" spans="1:30" x14ac:dyDescent="0.25">
      <c r="A105" s="8" t="s">
        <v>122</v>
      </c>
      <c r="B105" s="9" t="s">
        <v>126</v>
      </c>
      <c r="C105" s="6">
        <v>21</v>
      </c>
      <c r="D105" s="6">
        <v>29</v>
      </c>
      <c r="E105" s="6">
        <f t="shared" si="34"/>
        <v>50</v>
      </c>
      <c r="F105" s="6"/>
      <c r="G105" s="10"/>
      <c r="H105" s="10"/>
      <c r="I105" s="10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11">
        <v>50</v>
      </c>
      <c r="AC105" s="6"/>
      <c r="AD105" s="6">
        <f t="shared" si="33"/>
        <v>50</v>
      </c>
    </row>
    <row r="106" spans="1:30" x14ac:dyDescent="0.25">
      <c r="A106" s="8" t="s">
        <v>122</v>
      </c>
      <c r="B106" s="9" t="s">
        <v>127</v>
      </c>
      <c r="C106" s="6">
        <v>23</v>
      </c>
      <c r="D106" s="6">
        <v>19</v>
      </c>
      <c r="E106" s="6">
        <f t="shared" si="34"/>
        <v>42</v>
      </c>
      <c r="F106" s="6"/>
      <c r="G106" s="10"/>
      <c r="H106" s="10"/>
      <c r="I106" s="10"/>
      <c r="J106" s="6"/>
      <c r="K106" s="6"/>
      <c r="L106" s="6"/>
      <c r="M106" s="6"/>
      <c r="N106" s="6"/>
      <c r="O106" s="6"/>
      <c r="P106" s="6"/>
      <c r="Q106" s="6"/>
      <c r="R106" s="6"/>
      <c r="S106" s="6">
        <v>38</v>
      </c>
      <c r="T106" s="6"/>
      <c r="U106" s="6"/>
      <c r="V106" s="6"/>
      <c r="W106" s="6"/>
      <c r="X106" s="6"/>
      <c r="Y106" s="6"/>
      <c r="Z106" s="6"/>
      <c r="AA106" s="6"/>
      <c r="AB106" s="11">
        <v>3</v>
      </c>
      <c r="AC106" s="6">
        <v>1</v>
      </c>
      <c r="AD106" s="6">
        <f t="shared" si="33"/>
        <v>42</v>
      </c>
    </row>
    <row r="107" spans="1:30" x14ac:dyDescent="0.25">
      <c r="A107" s="8" t="s">
        <v>122</v>
      </c>
      <c r="B107" s="9" t="s">
        <v>128</v>
      </c>
      <c r="C107" s="6">
        <v>18</v>
      </c>
      <c r="D107" s="6">
        <v>28</v>
      </c>
      <c r="E107" s="6">
        <f t="shared" si="34"/>
        <v>46</v>
      </c>
      <c r="F107" s="6"/>
      <c r="G107" s="10"/>
      <c r="H107" s="10"/>
      <c r="I107" s="10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>
        <v>46</v>
      </c>
      <c r="AC107" s="6"/>
      <c r="AD107" s="6">
        <f t="shared" si="33"/>
        <v>46</v>
      </c>
    </row>
    <row r="108" spans="1:30" x14ac:dyDescent="0.25">
      <c r="A108" s="8" t="s">
        <v>122</v>
      </c>
      <c r="B108" s="9" t="s">
        <v>131</v>
      </c>
      <c r="C108" s="6">
        <v>19</v>
      </c>
      <c r="D108" s="6">
        <v>29</v>
      </c>
      <c r="E108" s="6">
        <f t="shared" si="34"/>
        <v>48</v>
      </c>
      <c r="F108" s="6"/>
      <c r="G108" s="10"/>
      <c r="H108" s="10"/>
      <c r="I108" s="10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>
        <v>48</v>
      </c>
      <c r="AC108" s="6"/>
      <c r="AD108" s="6">
        <f t="shared" si="33"/>
        <v>48</v>
      </c>
    </row>
    <row r="109" spans="1:30" x14ac:dyDescent="0.25">
      <c r="A109" s="18"/>
      <c r="B109" s="19"/>
      <c r="C109" s="14">
        <f>SUM(C103:C108)</f>
        <v>115</v>
      </c>
      <c r="D109" s="14">
        <f>SUM(D103:D108)</f>
        <v>156</v>
      </c>
      <c r="E109" s="14">
        <f>SUM(E103:E108)</f>
        <v>271</v>
      </c>
      <c r="F109" s="14">
        <f t="shared" ref="F109:AB109" si="35">SUM(F103:F108)</f>
        <v>0</v>
      </c>
      <c r="G109" s="14">
        <f t="shared" si="35"/>
        <v>0</v>
      </c>
      <c r="H109" s="14">
        <f t="shared" si="35"/>
        <v>0</v>
      </c>
      <c r="I109" s="14">
        <f t="shared" si="35"/>
        <v>0</v>
      </c>
      <c r="J109" s="14">
        <f t="shared" si="35"/>
        <v>0</v>
      </c>
      <c r="K109" s="14">
        <f t="shared" si="35"/>
        <v>0</v>
      </c>
      <c r="L109" s="14">
        <f t="shared" si="35"/>
        <v>0</v>
      </c>
      <c r="M109" s="14">
        <f t="shared" si="35"/>
        <v>0</v>
      </c>
      <c r="N109" s="14">
        <f t="shared" si="35"/>
        <v>0</v>
      </c>
      <c r="O109" s="14">
        <f t="shared" si="35"/>
        <v>0</v>
      </c>
      <c r="P109" s="14">
        <f t="shared" si="35"/>
        <v>0</v>
      </c>
      <c r="Q109" s="14">
        <f t="shared" si="35"/>
        <v>0</v>
      </c>
      <c r="R109" s="14">
        <f t="shared" si="35"/>
        <v>0</v>
      </c>
      <c r="S109" s="14">
        <f t="shared" si="35"/>
        <v>38</v>
      </c>
      <c r="T109" s="14">
        <f t="shared" si="35"/>
        <v>0</v>
      </c>
      <c r="U109" s="14">
        <f t="shared" si="35"/>
        <v>0</v>
      </c>
      <c r="V109" s="14">
        <f t="shared" si="35"/>
        <v>0</v>
      </c>
      <c r="W109" s="14">
        <f t="shared" si="35"/>
        <v>0</v>
      </c>
      <c r="X109" s="14">
        <f t="shared" si="35"/>
        <v>0</v>
      </c>
      <c r="Y109" s="14">
        <f t="shared" si="35"/>
        <v>0</v>
      </c>
      <c r="Z109" s="14">
        <f t="shared" si="35"/>
        <v>0</v>
      </c>
      <c r="AA109" s="14">
        <f t="shared" si="35"/>
        <v>0</v>
      </c>
      <c r="AB109" s="14">
        <f t="shared" si="35"/>
        <v>232</v>
      </c>
      <c r="AC109" s="14">
        <f>SUM(AC106:AC108)</f>
        <v>1</v>
      </c>
      <c r="AD109" s="71">
        <f>SUM(AD103:AD108)</f>
        <v>271</v>
      </c>
    </row>
    <row r="110" spans="1:30" x14ac:dyDescent="0.25">
      <c r="B110"/>
      <c r="F110"/>
      <c r="G110"/>
      <c r="H110"/>
      <c r="I110"/>
      <c r="AD110"/>
    </row>
    <row r="111" spans="1:30" x14ac:dyDescent="0.25">
      <c r="B111"/>
      <c r="F111"/>
      <c r="G111"/>
      <c r="H111"/>
      <c r="I111"/>
      <c r="AD111"/>
    </row>
    <row r="112" spans="1:30" x14ac:dyDescent="0.25">
      <c r="A112" s="8" t="s">
        <v>119</v>
      </c>
      <c r="B112" s="9" t="s">
        <v>120</v>
      </c>
      <c r="C112" s="6">
        <v>25</v>
      </c>
      <c r="D112" s="6">
        <v>12</v>
      </c>
      <c r="E112" s="6">
        <f>+D112+C112</f>
        <v>37</v>
      </c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>
        <f>+Regiones!Q104</f>
        <v>8</v>
      </c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>
        <f>+Regiones!AB104</f>
        <v>29</v>
      </c>
      <c r="AC112" s="10"/>
      <c r="AD112" s="6">
        <f>SUM(F112:AC112)</f>
        <v>37</v>
      </c>
    </row>
    <row r="113" spans="1:30" x14ac:dyDescent="0.25">
      <c r="A113" s="8" t="s">
        <v>119</v>
      </c>
      <c r="B113" s="9" t="s">
        <v>133</v>
      </c>
      <c r="C113" s="6">
        <v>19</v>
      </c>
      <c r="D113" s="6">
        <v>37</v>
      </c>
      <c r="E113" s="6">
        <f>+D113+C113</f>
        <v>56</v>
      </c>
      <c r="F113" s="6"/>
      <c r="G113" s="10"/>
      <c r="H113" s="10"/>
      <c r="I113" s="10"/>
      <c r="J113" s="6"/>
      <c r="K113" s="6"/>
      <c r="L113" s="6"/>
      <c r="M113" s="6"/>
      <c r="N113" s="6"/>
      <c r="O113" s="6">
        <v>56</v>
      </c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>
        <f>SUM(F113:AC113)</f>
        <v>56</v>
      </c>
    </row>
    <row r="114" spans="1:30" x14ac:dyDescent="0.25">
      <c r="A114" s="18"/>
      <c r="B114" s="19"/>
      <c r="C114" s="14">
        <f>SUM(C112:C113)</f>
        <v>44</v>
      </c>
      <c r="D114" s="14">
        <f>SUM(D112:D113)</f>
        <v>49</v>
      </c>
      <c r="E114" s="14">
        <f>SUM(E112:E113)</f>
        <v>93</v>
      </c>
      <c r="F114" s="14">
        <f t="shared" ref="F114:AC114" si="36">SUM(F112:F113)</f>
        <v>0</v>
      </c>
      <c r="G114" s="14">
        <f t="shared" si="36"/>
        <v>0</v>
      </c>
      <c r="H114" s="14">
        <f t="shared" si="36"/>
        <v>0</v>
      </c>
      <c r="I114" s="14">
        <f t="shared" si="36"/>
        <v>0</v>
      </c>
      <c r="J114" s="14">
        <f t="shared" si="36"/>
        <v>0</v>
      </c>
      <c r="K114" s="14">
        <f t="shared" si="36"/>
        <v>0</v>
      </c>
      <c r="L114" s="14">
        <f t="shared" si="36"/>
        <v>0</v>
      </c>
      <c r="M114" s="14">
        <f t="shared" si="36"/>
        <v>0</v>
      </c>
      <c r="N114" s="14">
        <f t="shared" si="36"/>
        <v>0</v>
      </c>
      <c r="O114" s="14">
        <f t="shared" si="36"/>
        <v>56</v>
      </c>
      <c r="P114" s="14">
        <f t="shared" si="36"/>
        <v>0</v>
      </c>
      <c r="Q114" s="14">
        <f t="shared" si="36"/>
        <v>8</v>
      </c>
      <c r="R114" s="14">
        <f t="shared" si="36"/>
        <v>0</v>
      </c>
      <c r="S114" s="14">
        <f t="shared" si="36"/>
        <v>0</v>
      </c>
      <c r="T114" s="14">
        <f t="shared" si="36"/>
        <v>0</v>
      </c>
      <c r="U114" s="14">
        <f t="shared" si="36"/>
        <v>0</v>
      </c>
      <c r="V114" s="14">
        <f t="shared" si="36"/>
        <v>0</v>
      </c>
      <c r="W114" s="14">
        <f t="shared" si="36"/>
        <v>0</v>
      </c>
      <c r="X114" s="14">
        <f t="shared" si="36"/>
        <v>0</v>
      </c>
      <c r="Y114" s="14">
        <f t="shared" si="36"/>
        <v>0</v>
      </c>
      <c r="Z114" s="14">
        <f t="shared" si="36"/>
        <v>0</v>
      </c>
      <c r="AA114" s="14">
        <f t="shared" si="36"/>
        <v>0</v>
      </c>
      <c r="AB114" s="14">
        <f t="shared" si="36"/>
        <v>29</v>
      </c>
      <c r="AC114" s="14">
        <f t="shared" si="36"/>
        <v>0</v>
      </c>
      <c r="AD114" s="71">
        <f>SUM(AD112:AD113)</f>
        <v>93</v>
      </c>
    </row>
    <row r="115" spans="1:30" x14ac:dyDescent="0.25">
      <c r="B115"/>
      <c r="F115"/>
      <c r="G115"/>
      <c r="H115"/>
      <c r="I115"/>
      <c r="AD115"/>
    </row>
    <row r="116" spans="1:30" x14ac:dyDescent="0.25">
      <c r="A116" s="8" t="s">
        <v>124</v>
      </c>
      <c r="B116" s="9" t="s">
        <v>125</v>
      </c>
      <c r="C116" s="6">
        <v>25</v>
      </c>
      <c r="D116" s="6">
        <v>23</v>
      </c>
      <c r="E116" s="6">
        <f t="shared" ref="E116:E119" si="37">+D116+C116</f>
        <v>48</v>
      </c>
      <c r="F116" s="6"/>
      <c r="G116" s="10"/>
      <c r="H116" s="10"/>
      <c r="I116" s="10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>
        <v>48</v>
      </c>
      <c r="AC116" s="6"/>
      <c r="AD116" s="6">
        <f>SUM(F116:AC116)</f>
        <v>48</v>
      </c>
    </row>
    <row r="117" spans="1:30" x14ac:dyDescent="0.25">
      <c r="A117" s="8" t="s">
        <v>124</v>
      </c>
      <c r="B117" s="9" t="s">
        <v>129</v>
      </c>
      <c r="C117" s="6">
        <v>16</v>
      </c>
      <c r="D117" s="6">
        <v>23</v>
      </c>
      <c r="E117" s="6">
        <f t="shared" si="37"/>
        <v>39</v>
      </c>
      <c r="F117" s="6"/>
      <c r="G117" s="10"/>
      <c r="H117" s="10"/>
      <c r="I117" s="10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>
        <v>39</v>
      </c>
      <c r="AC117" s="6"/>
      <c r="AD117" s="6">
        <f>SUM(F117:AC117)</f>
        <v>39</v>
      </c>
    </row>
    <row r="118" spans="1:30" x14ac:dyDescent="0.25">
      <c r="A118" s="8" t="s">
        <v>124</v>
      </c>
      <c r="B118" s="9" t="s">
        <v>130</v>
      </c>
      <c r="C118" s="6">
        <v>13</v>
      </c>
      <c r="D118" s="6">
        <v>26</v>
      </c>
      <c r="E118" s="6">
        <f t="shared" si="37"/>
        <v>39</v>
      </c>
      <c r="F118" s="6"/>
      <c r="G118" s="10"/>
      <c r="H118" s="10"/>
      <c r="I118" s="10"/>
      <c r="J118" s="6"/>
      <c r="K118" s="6"/>
      <c r="L118" s="6"/>
      <c r="M118" s="6"/>
      <c r="N118" s="6"/>
      <c r="O118" s="6"/>
      <c r="P118" s="6">
        <v>1</v>
      </c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>
        <v>38</v>
      </c>
      <c r="AC118" s="6"/>
      <c r="AD118" s="6">
        <f>SUM(F118:AC118)</f>
        <v>39</v>
      </c>
    </row>
    <row r="119" spans="1:30" x14ac:dyDescent="0.25">
      <c r="A119" s="8" t="s">
        <v>124</v>
      </c>
      <c r="B119" s="9" t="s">
        <v>132</v>
      </c>
      <c r="C119" s="6">
        <v>16</v>
      </c>
      <c r="D119" s="6">
        <v>14</v>
      </c>
      <c r="E119" s="6">
        <f t="shared" si="37"/>
        <v>30</v>
      </c>
      <c r="F119" s="6"/>
      <c r="G119" s="10"/>
      <c r="H119" s="10"/>
      <c r="I119" s="10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>
        <v>30</v>
      </c>
      <c r="AC119" s="6"/>
      <c r="AD119" s="6">
        <f>SUM(F119:AC119)</f>
        <v>30</v>
      </c>
    </row>
    <row r="120" spans="1:30" x14ac:dyDescent="0.25">
      <c r="A120" s="18"/>
      <c r="B120" s="19"/>
      <c r="C120" s="14">
        <f>SUM(C116:C119)</f>
        <v>70</v>
      </c>
      <c r="D120" s="14">
        <f>SUM(D116:D119)</f>
        <v>86</v>
      </c>
      <c r="E120" s="14">
        <f t="shared" ref="E120:AC120" si="38">SUM(E116:E119)</f>
        <v>156</v>
      </c>
      <c r="F120" s="14">
        <f t="shared" si="38"/>
        <v>0</v>
      </c>
      <c r="G120" s="14">
        <f t="shared" si="38"/>
        <v>0</v>
      </c>
      <c r="H120" s="14">
        <f t="shared" si="38"/>
        <v>0</v>
      </c>
      <c r="I120" s="14">
        <f t="shared" si="38"/>
        <v>0</v>
      </c>
      <c r="J120" s="14">
        <f t="shared" si="38"/>
        <v>0</v>
      </c>
      <c r="K120" s="14">
        <f t="shared" si="38"/>
        <v>0</v>
      </c>
      <c r="L120" s="14">
        <f t="shared" si="38"/>
        <v>0</v>
      </c>
      <c r="M120" s="14">
        <f t="shared" si="38"/>
        <v>0</v>
      </c>
      <c r="N120" s="14">
        <f t="shared" si="38"/>
        <v>0</v>
      </c>
      <c r="O120" s="14">
        <f t="shared" si="38"/>
        <v>0</v>
      </c>
      <c r="P120" s="14">
        <f t="shared" si="38"/>
        <v>1</v>
      </c>
      <c r="Q120" s="14">
        <f t="shared" si="38"/>
        <v>0</v>
      </c>
      <c r="R120" s="14">
        <f t="shared" si="38"/>
        <v>0</v>
      </c>
      <c r="S120" s="14">
        <f t="shared" si="38"/>
        <v>0</v>
      </c>
      <c r="T120" s="14">
        <f t="shared" si="38"/>
        <v>0</v>
      </c>
      <c r="U120" s="14">
        <f t="shared" si="38"/>
        <v>0</v>
      </c>
      <c r="V120" s="14">
        <f t="shared" si="38"/>
        <v>0</v>
      </c>
      <c r="W120" s="14">
        <f t="shared" si="38"/>
        <v>0</v>
      </c>
      <c r="X120" s="14">
        <f t="shared" si="38"/>
        <v>0</v>
      </c>
      <c r="Y120" s="14">
        <f t="shared" si="38"/>
        <v>0</v>
      </c>
      <c r="Z120" s="14">
        <f t="shared" si="38"/>
        <v>0</v>
      </c>
      <c r="AA120" s="14">
        <f t="shared" si="38"/>
        <v>0</v>
      </c>
      <c r="AB120" s="14">
        <f t="shared" si="38"/>
        <v>155</v>
      </c>
      <c r="AC120" s="14">
        <f t="shared" si="38"/>
        <v>0</v>
      </c>
      <c r="AD120" s="71">
        <f>SUM(AD116:AD119)</f>
        <v>156</v>
      </c>
    </row>
    <row r="121" spans="1:30" x14ac:dyDescent="0.25">
      <c r="C121" s="1"/>
      <c r="D121" s="1"/>
      <c r="E121" s="1"/>
      <c r="F121" s="1"/>
    </row>
    <row r="122" spans="1:30" s="85" customFormat="1" ht="18.75" x14ac:dyDescent="0.3">
      <c r="A122" s="119" t="s">
        <v>61</v>
      </c>
      <c r="B122" s="119"/>
      <c r="C122" s="119"/>
      <c r="D122" s="119"/>
      <c r="E122" s="119"/>
      <c r="F122" s="119"/>
      <c r="G122" s="119"/>
      <c r="H122" s="119"/>
      <c r="I122" s="119"/>
      <c r="J122" s="119"/>
      <c r="K122" s="119"/>
      <c r="L122" s="119"/>
      <c r="M122" s="119"/>
      <c r="N122" s="119"/>
      <c r="O122" s="119"/>
      <c r="P122" s="119"/>
      <c r="Q122" s="119"/>
      <c r="R122" s="119"/>
      <c r="S122" s="119"/>
      <c r="T122" s="119"/>
      <c r="U122" s="119"/>
      <c r="V122" s="119"/>
      <c r="W122" s="119"/>
      <c r="X122" s="119"/>
      <c r="Y122" s="119"/>
      <c r="Z122" s="119"/>
      <c r="AA122" s="119"/>
      <c r="AB122" s="119"/>
      <c r="AC122" s="119"/>
      <c r="AD122" s="119"/>
    </row>
    <row r="123" spans="1:30" s="85" customFormat="1" x14ac:dyDescent="0.25">
      <c r="A123" s="120" t="s">
        <v>27</v>
      </c>
      <c r="B123" s="120" t="s">
        <v>31</v>
      </c>
      <c r="C123" s="120" t="s">
        <v>28</v>
      </c>
      <c r="D123" s="120"/>
      <c r="E123" s="27"/>
      <c r="F123" s="121" t="s">
        <v>24</v>
      </c>
      <c r="G123" s="121"/>
      <c r="H123" s="121"/>
      <c r="I123" s="121"/>
      <c r="J123" s="121"/>
      <c r="K123" s="121"/>
      <c r="L123" s="121"/>
      <c r="M123" s="121"/>
      <c r="N123" s="121"/>
      <c r="O123" s="121"/>
      <c r="P123" s="121"/>
      <c r="Q123" s="121"/>
      <c r="R123" s="121"/>
      <c r="S123" s="121"/>
      <c r="T123" s="121"/>
      <c r="U123" s="121"/>
      <c r="V123" s="121"/>
      <c r="W123" s="121"/>
      <c r="X123" s="121"/>
      <c r="Y123" s="121"/>
      <c r="Z123" s="121"/>
      <c r="AA123" s="121"/>
      <c r="AB123" s="121"/>
      <c r="AC123" s="121"/>
      <c r="AD123" s="122" t="s">
        <v>25</v>
      </c>
    </row>
    <row r="124" spans="1:30" s="85" customFormat="1" ht="111.75" customHeight="1" x14ac:dyDescent="0.25">
      <c r="A124" s="120"/>
      <c r="B124" s="120"/>
      <c r="C124" s="4" t="s">
        <v>30</v>
      </c>
      <c r="D124" s="4" t="s">
        <v>29</v>
      </c>
      <c r="E124" s="28" t="s">
        <v>62</v>
      </c>
      <c r="F124" s="3" t="s">
        <v>0</v>
      </c>
      <c r="G124" s="3" t="s">
        <v>1</v>
      </c>
      <c r="H124" s="3" t="s">
        <v>2</v>
      </c>
      <c r="I124" s="3" t="s">
        <v>3</v>
      </c>
      <c r="J124" s="3" t="s">
        <v>4</v>
      </c>
      <c r="K124" s="3" t="s">
        <v>5</v>
      </c>
      <c r="L124" s="3" t="s">
        <v>6</v>
      </c>
      <c r="M124" s="3" t="s">
        <v>7</v>
      </c>
      <c r="N124" s="3" t="s">
        <v>8</v>
      </c>
      <c r="O124" s="3" t="s">
        <v>9</v>
      </c>
      <c r="P124" s="3" t="s">
        <v>10</v>
      </c>
      <c r="Q124" s="3" t="s">
        <v>11</v>
      </c>
      <c r="R124" s="3" t="s">
        <v>12</v>
      </c>
      <c r="S124" s="3" t="s">
        <v>13</v>
      </c>
      <c r="T124" s="3" t="s">
        <v>14</v>
      </c>
      <c r="U124" s="3" t="s">
        <v>15</v>
      </c>
      <c r="V124" s="3" t="s">
        <v>16</v>
      </c>
      <c r="W124" s="3" t="s">
        <v>17</v>
      </c>
      <c r="X124" s="3" t="s">
        <v>18</v>
      </c>
      <c r="Y124" s="3" t="s">
        <v>19</v>
      </c>
      <c r="Z124" s="3" t="s">
        <v>20</v>
      </c>
      <c r="AA124" s="3" t="s">
        <v>21</v>
      </c>
      <c r="AB124" s="3" t="s">
        <v>22</v>
      </c>
      <c r="AC124" s="3" t="s">
        <v>23</v>
      </c>
      <c r="AD124" s="123"/>
    </row>
    <row r="125" spans="1:30" s="85" customFormat="1" x14ac:dyDescent="0.25">
      <c r="A125" s="124" t="s">
        <v>81</v>
      </c>
      <c r="B125" s="7" t="s">
        <v>32</v>
      </c>
      <c r="C125" s="6">
        <v>15</v>
      </c>
      <c r="D125" s="6">
        <v>18</v>
      </c>
      <c r="E125" s="6">
        <f>+C125+D125</f>
        <v>33</v>
      </c>
      <c r="F125" s="10"/>
      <c r="G125" s="10"/>
      <c r="H125" s="10"/>
      <c r="I125" s="10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>
        <v>33</v>
      </c>
      <c r="AC125" s="6"/>
      <c r="AD125" s="6">
        <f>SUM(F125:AC125)</f>
        <v>33</v>
      </c>
    </row>
    <row r="126" spans="1:30" s="85" customFormat="1" x14ac:dyDescent="0.25">
      <c r="A126" s="125"/>
      <c r="B126" s="9" t="s">
        <v>33</v>
      </c>
      <c r="C126" s="6">
        <v>11</v>
      </c>
      <c r="D126" s="6">
        <v>20</v>
      </c>
      <c r="E126" s="6">
        <f t="shared" ref="E126:E139" si="39">+C126+D126</f>
        <v>31</v>
      </c>
      <c r="F126" s="6"/>
      <c r="G126" s="10"/>
      <c r="H126" s="10"/>
      <c r="I126" s="10"/>
      <c r="J126" s="6"/>
      <c r="K126" s="6"/>
      <c r="L126" s="6"/>
      <c r="M126" s="6"/>
      <c r="N126" s="6"/>
      <c r="O126" s="6"/>
      <c r="P126" s="6">
        <v>3</v>
      </c>
      <c r="Q126" s="6"/>
      <c r="R126" s="6"/>
      <c r="S126" s="6"/>
      <c r="T126" s="6"/>
      <c r="U126" s="6"/>
      <c r="V126" s="6">
        <v>2</v>
      </c>
      <c r="W126" s="6"/>
      <c r="X126" s="6"/>
      <c r="Y126" s="6"/>
      <c r="Z126" s="6"/>
      <c r="AA126" s="6"/>
      <c r="AB126" s="6">
        <v>26</v>
      </c>
      <c r="AC126" s="6"/>
      <c r="AD126" s="6">
        <f t="shared" ref="AD126:AD139" si="40">SUM(F126:AC126)</f>
        <v>31</v>
      </c>
    </row>
    <row r="127" spans="1:30" s="85" customFormat="1" x14ac:dyDescent="0.25">
      <c r="A127" s="125"/>
      <c r="B127" s="9" t="s">
        <v>34</v>
      </c>
      <c r="C127" s="6">
        <v>15</v>
      </c>
      <c r="D127" s="6">
        <v>20</v>
      </c>
      <c r="E127" s="6">
        <f t="shared" si="39"/>
        <v>35</v>
      </c>
      <c r="F127" s="6"/>
      <c r="G127" s="10"/>
      <c r="H127" s="10"/>
      <c r="I127" s="10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>
        <v>35</v>
      </c>
      <c r="AC127" s="6"/>
      <c r="AD127" s="6">
        <f t="shared" si="40"/>
        <v>35</v>
      </c>
    </row>
    <row r="128" spans="1:30" s="85" customFormat="1" x14ac:dyDescent="0.25">
      <c r="A128" s="125"/>
      <c r="B128" s="9" t="s">
        <v>35</v>
      </c>
      <c r="C128" s="6">
        <v>19</v>
      </c>
      <c r="D128" s="6">
        <v>29</v>
      </c>
      <c r="E128" s="6">
        <f t="shared" si="39"/>
        <v>48</v>
      </c>
      <c r="F128" s="6"/>
      <c r="G128" s="10"/>
      <c r="H128" s="10"/>
      <c r="I128" s="10"/>
      <c r="J128" s="6"/>
      <c r="K128" s="6"/>
      <c r="L128" s="6"/>
      <c r="M128" s="6"/>
      <c r="N128" s="6"/>
      <c r="O128" s="6"/>
      <c r="P128" s="6">
        <v>43</v>
      </c>
      <c r="Q128" s="6">
        <v>1</v>
      </c>
      <c r="R128" s="6"/>
      <c r="S128" s="6"/>
      <c r="T128" s="6"/>
      <c r="U128" s="6"/>
      <c r="V128" s="6">
        <v>1</v>
      </c>
      <c r="W128" s="6"/>
      <c r="X128" s="6"/>
      <c r="Y128" s="6"/>
      <c r="Z128" s="6">
        <v>2</v>
      </c>
      <c r="AA128" s="6"/>
      <c r="AB128" s="11">
        <v>1</v>
      </c>
      <c r="AC128" s="6"/>
      <c r="AD128" s="6">
        <f t="shared" si="40"/>
        <v>48</v>
      </c>
    </row>
    <row r="129" spans="1:30" s="85" customFormat="1" x14ac:dyDescent="0.25">
      <c r="A129" s="125"/>
      <c r="B129" s="9" t="s">
        <v>36</v>
      </c>
      <c r="C129" s="6">
        <v>19</v>
      </c>
      <c r="D129" s="6">
        <v>42</v>
      </c>
      <c r="E129" s="6">
        <f t="shared" si="39"/>
        <v>61</v>
      </c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>
        <f>+Regiones!AC27</f>
        <v>61</v>
      </c>
      <c r="AD129" s="6">
        <f t="shared" si="40"/>
        <v>61</v>
      </c>
    </row>
    <row r="130" spans="1:30" s="85" customFormat="1" x14ac:dyDescent="0.25">
      <c r="A130" s="125"/>
      <c r="B130" s="9" t="s">
        <v>37</v>
      </c>
      <c r="C130" s="6">
        <v>13</v>
      </c>
      <c r="D130" s="6">
        <v>17</v>
      </c>
      <c r="E130" s="6">
        <f t="shared" si="39"/>
        <v>30</v>
      </c>
      <c r="F130" s="6"/>
      <c r="G130" s="10"/>
      <c r="H130" s="10"/>
      <c r="I130" s="10"/>
      <c r="J130" s="6"/>
      <c r="K130" s="6"/>
      <c r="L130" s="6"/>
      <c r="M130" s="6"/>
      <c r="N130" s="6"/>
      <c r="O130" s="6"/>
      <c r="P130" s="6">
        <v>1</v>
      </c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11">
        <v>29</v>
      </c>
      <c r="AC130" s="6"/>
      <c r="AD130" s="6">
        <f t="shared" si="40"/>
        <v>30</v>
      </c>
    </row>
    <row r="131" spans="1:30" s="85" customFormat="1" x14ac:dyDescent="0.25">
      <c r="A131" s="125"/>
      <c r="B131" s="9" t="s">
        <v>38</v>
      </c>
      <c r="C131" s="6">
        <v>19</v>
      </c>
      <c r="D131" s="6">
        <v>41</v>
      </c>
      <c r="E131" s="6">
        <f t="shared" si="39"/>
        <v>60</v>
      </c>
      <c r="F131" s="6"/>
      <c r="G131" s="10"/>
      <c r="H131" s="10"/>
      <c r="I131" s="10"/>
      <c r="J131" s="6"/>
      <c r="K131" s="6"/>
      <c r="L131" s="6"/>
      <c r="M131" s="6"/>
      <c r="N131" s="6"/>
      <c r="O131" s="6"/>
      <c r="P131" s="6">
        <v>1</v>
      </c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11">
        <v>59</v>
      </c>
      <c r="AC131" s="6"/>
      <c r="AD131" s="6">
        <f t="shared" si="40"/>
        <v>60</v>
      </c>
    </row>
    <row r="132" spans="1:30" s="85" customFormat="1" x14ac:dyDescent="0.25">
      <c r="A132" s="125"/>
      <c r="B132" s="9" t="s">
        <v>82</v>
      </c>
      <c r="C132" s="6">
        <v>10</v>
      </c>
      <c r="D132" s="6">
        <v>12</v>
      </c>
      <c r="E132" s="6">
        <f t="shared" si="39"/>
        <v>22</v>
      </c>
      <c r="F132" s="6"/>
      <c r="G132" s="10"/>
      <c r="H132" s="10"/>
      <c r="I132" s="10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11"/>
      <c r="AC132" s="6">
        <v>22</v>
      </c>
      <c r="AD132" s="6">
        <v>22</v>
      </c>
    </row>
    <row r="133" spans="1:30" s="85" customFormat="1" x14ac:dyDescent="0.25">
      <c r="A133" s="125"/>
      <c r="B133" s="9" t="s">
        <v>39</v>
      </c>
      <c r="C133" s="6">
        <v>24</v>
      </c>
      <c r="D133" s="6">
        <v>36</v>
      </c>
      <c r="E133" s="6">
        <f t="shared" si="39"/>
        <v>60</v>
      </c>
      <c r="F133" s="6"/>
      <c r="G133" s="10"/>
      <c r="H133" s="10"/>
      <c r="I133" s="10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>
        <v>60</v>
      </c>
      <c r="AD133" s="6">
        <f t="shared" si="40"/>
        <v>60</v>
      </c>
    </row>
    <row r="134" spans="1:30" s="85" customFormat="1" x14ac:dyDescent="0.25">
      <c r="A134" s="125"/>
      <c r="B134" s="9" t="s">
        <v>40</v>
      </c>
      <c r="C134" s="6">
        <v>13</v>
      </c>
      <c r="D134" s="6">
        <v>33</v>
      </c>
      <c r="E134" s="6">
        <f t="shared" si="39"/>
        <v>46</v>
      </c>
      <c r="F134" s="6"/>
      <c r="G134" s="10"/>
      <c r="H134" s="10"/>
      <c r="I134" s="10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>
        <v>46</v>
      </c>
      <c r="AD134" s="6">
        <f t="shared" si="40"/>
        <v>46</v>
      </c>
    </row>
    <row r="135" spans="1:30" s="85" customFormat="1" x14ac:dyDescent="0.25">
      <c r="A135" s="125"/>
      <c r="B135" s="9" t="s">
        <v>41</v>
      </c>
      <c r="C135" s="6">
        <v>14</v>
      </c>
      <c r="D135" s="6">
        <v>28</v>
      </c>
      <c r="E135" s="6">
        <f t="shared" si="39"/>
        <v>42</v>
      </c>
      <c r="F135" s="6">
        <v>1</v>
      </c>
      <c r="G135" s="10"/>
      <c r="H135" s="10"/>
      <c r="I135" s="10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>
        <v>40</v>
      </c>
      <c r="AC135" s="6">
        <v>1</v>
      </c>
      <c r="AD135" s="6">
        <f t="shared" si="40"/>
        <v>42</v>
      </c>
    </row>
    <row r="136" spans="1:30" s="85" customFormat="1" x14ac:dyDescent="0.25">
      <c r="A136" s="125"/>
      <c r="B136" s="9" t="s">
        <v>42</v>
      </c>
      <c r="C136" s="6">
        <v>17</v>
      </c>
      <c r="D136" s="6">
        <v>35</v>
      </c>
      <c r="E136" s="6">
        <f t="shared" si="39"/>
        <v>52</v>
      </c>
      <c r="F136" s="6"/>
      <c r="G136" s="10"/>
      <c r="H136" s="10"/>
      <c r="I136" s="10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>
        <v>52</v>
      </c>
      <c r="AC136" s="6"/>
      <c r="AD136" s="6">
        <f t="shared" si="40"/>
        <v>52</v>
      </c>
    </row>
    <row r="137" spans="1:30" s="85" customFormat="1" x14ac:dyDescent="0.25">
      <c r="A137" s="125"/>
      <c r="B137" s="9" t="s">
        <v>45</v>
      </c>
      <c r="C137" s="6">
        <v>38</v>
      </c>
      <c r="D137" s="6">
        <v>23</v>
      </c>
      <c r="E137" s="6">
        <f t="shared" si="39"/>
        <v>61</v>
      </c>
      <c r="F137" s="6"/>
      <c r="G137" s="6"/>
      <c r="H137" s="6"/>
      <c r="I137" s="6"/>
      <c r="J137" s="6"/>
      <c r="K137" s="6"/>
      <c r="L137" s="6"/>
      <c r="M137" s="6"/>
      <c r="N137" s="6"/>
      <c r="O137" s="6">
        <f>+Regiones!O35</f>
        <v>3</v>
      </c>
      <c r="P137" s="6">
        <f>+Regiones!P35</f>
        <v>1</v>
      </c>
      <c r="Q137" s="6"/>
      <c r="R137" s="6"/>
      <c r="S137" s="6"/>
      <c r="T137" s="6"/>
      <c r="U137" s="6"/>
      <c r="V137" s="6">
        <f>+Regiones!V35</f>
        <v>1</v>
      </c>
      <c r="W137" s="6"/>
      <c r="X137" s="6"/>
      <c r="Y137" s="6"/>
      <c r="Z137" s="6"/>
      <c r="AA137" s="6">
        <f>+Regiones!AA35</f>
        <v>1</v>
      </c>
      <c r="AB137" s="6">
        <f>+Regiones!AB35</f>
        <v>55</v>
      </c>
      <c r="AC137" s="6"/>
      <c r="AD137" s="6">
        <f t="shared" si="40"/>
        <v>61</v>
      </c>
    </row>
    <row r="138" spans="1:30" s="85" customFormat="1" x14ac:dyDescent="0.25">
      <c r="A138" s="125"/>
      <c r="B138" s="9" t="s">
        <v>43</v>
      </c>
      <c r="C138" s="6">
        <v>14</v>
      </c>
      <c r="D138" s="6">
        <v>17</v>
      </c>
      <c r="E138" s="6">
        <f t="shared" si="39"/>
        <v>31</v>
      </c>
      <c r="F138" s="6"/>
      <c r="G138" s="10"/>
      <c r="H138" s="10"/>
      <c r="I138" s="10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>
        <v>31</v>
      </c>
      <c r="AC138" s="6"/>
      <c r="AD138" s="6">
        <f t="shared" si="40"/>
        <v>31</v>
      </c>
    </row>
    <row r="139" spans="1:30" s="85" customFormat="1" ht="14.25" customHeight="1" x14ac:dyDescent="0.25">
      <c r="A139" s="126"/>
      <c r="B139" s="9" t="s">
        <v>44</v>
      </c>
      <c r="C139" s="6">
        <v>16</v>
      </c>
      <c r="D139" s="6">
        <v>18</v>
      </c>
      <c r="E139" s="6">
        <f t="shared" si="39"/>
        <v>34</v>
      </c>
      <c r="F139" s="6"/>
      <c r="G139" s="10"/>
      <c r="H139" s="10"/>
      <c r="I139" s="10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>
        <v>34</v>
      </c>
      <c r="AC139" s="6"/>
      <c r="AD139" s="6">
        <f t="shared" si="40"/>
        <v>34</v>
      </c>
    </row>
    <row r="140" spans="1:30" s="85" customFormat="1" x14ac:dyDescent="0.25">
      <c r="A140" s="127" t="s">
        <v>62</v>
      </c>
      <c r="B140" s="127"/>
      <c r="C140" s="14">
        <f>SUM(C125:C139)</f>
        <v>257</v>
      </c>
      <c r="D140" s="14">
        <f>SUM(D125:D139)</f>
        <v>389</v>
      </c>
      <c r="E140" s="14">
        <f>SUM(E125:E139)</f>
        <v>646</v>
      </c>
      <c r="F140" s="14">
        <f t="shared" ref="F140:Z140" si="41">SUM(F125:F139)</f>
        <v>1</v>
      </c>
      <c r="G140" s="14">
        <f t="shared" si="41"/>
        <v>0</v>
      </c>
      <c r="H140" s="14">
        <f t="shared" si="41"/>
        <v>0</v>
      </c>
      <c r="I140" s="14">
        <f t="shared" si="41"/>
        <v>0</v>
      </c>
      <c r="J140" s="14">
        <f t="shared" si="41"/>
        <v>0</v>
      </c>
      <c r="K140" s="14">
        <f t="shared" si="41"/>
        <v>0</v>
      </c>
      <c r="L140" s="14">
        <f t="shared" si="41"/>
        <v>0</v>
      </c>
      <c r="M140" s="14">
        <f t="shared" si="41"/>
        <v>0</v>
      </c>
      <c r="N140" s="14">
        <f t="shared" si="41"/>
        <v>0</v>
      </c>
      <c r="O140" s="14">
        <f t="shared" si="41"/>
        <v>3</v>
      </c>
      <c r="P140" s="14">
        <f t="shared" si="41"/>
        <v>49</v>
      </c>
      <c r="Q140" s="14">
        <f t="shared" si="41"/>
        <v>1</v>
      </c>
      <c r="R140" s="14">
        <f t="shared" si="41"/>
        <v>0</v>
      </c>
      <c r="S140" s="14">
        <f t="shared" si="41"/>
        <v>0</v>
      </c>
      <c r="T140" s="14">
        <f t="shared" si="41"/>
        <v>0</v>
      </c>
      <c r="U140" s="14">
        <f t="shared" si="41"/>
        <v>0</v>
      </c>
      <c r="V140" s="14">
        <f t="shared" si="41"/>
        <v>4</v>
      </c>
      <c r="W140" s="14">
        <f t="shared" si="41"/>
        <v>0</v>
      </c>
      <c r="X140" s="14">
        <f t="shared" si="41"/>
        <v>0</v>
      </c>
      <c r="Y140" s="14">
        <f t="shared" si="41"/>
        <v>0</v>
      </c>
      <c r="Z140" s="14">
        <f t="shared" si="41"/>
        <v>2</v>
      </c>
      <c r="AA140" s="95">
        <f t="shared" ref="AA140:AC140" si="42">SUM(AA125:AA139)</f>
        <v>1</v>
      </c>
      <c r="AB140" s="95">
        <f t="shared" si="42"/>
        <v>395</v>
      </c>
      <c r="AC140" s="95">
        <f t="shared" si="42"/>
        <v>190</v>
      </c>
      <c r="AD140" s="71">
        <f>SUM(AD125:AD139)</f>
        <v>646</v>
      </c>
    </row>
    <row r="141" spans="1:30" s="85" customFormat="1" x14ac:dyDescent="0.25">
      <c r="A141"/>
      <c r="B141" s="5"/>
      <c r="C141" s="1"/>
      <c r="D141" s="1"/>
      <c r="E141" s="1"/>
      <c r="F141" s="1"/>
      <c r="G141" s="2"/>
      <c r="H141" s="2"/>
      <c r="I141" s="2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 s="1"/>
    </row>
    <row r="142" spans="1:30" s="85" customFormat="1" hidden="1" x14ac:dyDescent="0.25">
      <c r="A142"/>
      <c r="B142" s="5"/>
      <c r="C142" s="1"/>
      <c r="D142" s="1"/>
      <c r="E142" s="1"/>
      <c r="F142" s="1"/>
      <c r="G142" s="2"/>
      <c r="H142" s="2"/>
      <c r="I142" s="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 s="1"/>
    </row>
    <row r="143" spans="1:30" s="85" customFormat="1" hidden="1" x14ac:dyDescent="0.25">
      <c r="A143" s="20"/>
      <c r="B143" s="21"/>
      <c r="C143" s="22">
        <f>SUM(C140:C141)</f>
        <v>257</v>
      </c>
      <c r="D143" s="22">
        <f>SUM(D140:D141)</f>
        <v>389</v>
      </c>
      <c r="E143" s="22"/>
      <c r="F143" s="22">
        <f>SUM(F140:F141)</f>
        <v>1</v>
      </c>
      <c r="G143" s="22"/>
      <c r="H143" s="22"/>
      <c r="I143" s="22"/>
      <c r="J143" s="22"/>
      <c r="K143" s="22"/>
      <c r="L143" s="22"/>
      <c r="M143" s="22"/>
      <c r="N143" s="22"/>
      <c r="O143" s="22">
        <f>SUM(O140:O141)</f>
        <v>3</v>
      </c>
      <c r="P143" s="22">
        <f>SUM(P140:P141)</f>
        <v>49</v>
      </c>
      <c r="Q143" s="22">
        <f>SUM(Q140:Q141)</f>
        <v>1</v>
      </c>
      <c r="R143" s="22"/>
      <c r="S143" s="22"/>
      <c r="T143" s="22"/>
      <c r="U143" s="22"/>
      <c r="V143" s="22">
        <f>SUM(V140:V141)</f>
        <v>4</v>
      </c>
      <c r="W143" s="22"/>
      <c r="X143" s="22"/>
      <c r="Y143" s="22"/>
      <c r="Z143" s="22">
        <f>SUM(Z140:Z141)</f>
        <v>2</v>
      </c>
      <c r="AA143" s="22">
        <f>SUM(AA140:AA141)</f>
        <v>1</v>
      </c>
      <c r="AB143" s="22">
        <f>SUM(AB140:AB141)</f>
        <v>395</v>
      </c>
      <c r="AC143" s="22">
        <f>SUM(AC140:AC141)</f>
        <v>190</v>
      </c>
      <c r="AD143" s="25">
        <f>SUM(AD140:AD141)</f>
        <v>646</v>
      </c>
    </row>
    <row r="144" spans="1:30" s="85" customFormat="1" x14ac:dyDescent="0.25">
      <c r="A144"/>
      <c r="B144" s="5"/>
      <c r="C144" s="1"/>
      <c r="D144" s="1"/>
      <c r="E144" s="1"/>
      <c r="F144" s="1"/>
      <c r="G144" s="2"/>
      <c r="H144" s="2"/>
      <c r="I144" s="2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 s="1"/>
    </row>
    <row r="145" spans="1:30" s="85" customFormat="1" x14ac:dyDescent="0.25">
      <c r="A145"/>
      <c r="B145" s="5"/>
      <c r="C145" s="1"/>
      <c r="D145" s="1"/>
      <c r="E145" s="1"/>
      <c r="F145" s="1"/>
      <c r="G145" s="2"/>
      <c r="H145" s="2"/>
      <c r="I145" s="2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 s="1"/>
    </row>
    <row r="146" spans="1:30" s="85" customFormat="1" x14ac:dyDescent="0.25">
      <c r="A146"/>
      <c r="B146" s="5"/>
      <c r="C146" s="1"/>
      <c r="D146" s="1"/>
      <c r="E146" s="1"/>
      <c r="F146" s="1"/>
      <c r="G146" s="2"/>
      <c r="H146" s="2"/>
      <c r="I146" s="2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 s="1"/>
    </row>
    <row r="147" spans="1:30" s="85" customFormat="1" x14ac:dyDescent="0.25">
      <c r="A147"/>
      <c r="B147" s="5"/>
      <c r="C147" s="1"/>
      <c r="D147" s="1"/>
      <c r="E147" s="1"/>
      <c r="F147" s="1"/>
      <c r="G147" s="2"/>
      <c r="H147" s="2"/>
      <c r="I147" s="2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 s="1"/>
    </row>
    <row r="148" spans="1:30" s="85" customFormat="1" x14ac:dyDescent="0.25">
      <c r="A148"/>
      <c r="B148" s="5"/>
      <c r="C148" s="1"/>
      <c r="D148" s="1"/>
      <c r="E148" s="1"/>
      <c r="F148" s="1"/>
      <c r="G148" s="2"/>
      <c r="H148" s="2"/>
      <c r="I148" s="2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 s="1"/>
    </row>
    <row r="149" spans="1:30" s="85" customFormat="1" x14ac:dyDescent="0.25">
      <c r="A149"/>
      <c r="B149" s="5"/>
      <c r="C149" s="1"/>
      <c r="D149" s="1"/>
      <c r="E149" s="1"/>
      <c r="F149" s="1"/>
      <c r="G149" s="2"/>
      <c r="H149" s="2"/>
      <c r="I149" s="2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 s="1"/>
    </row>
    <row r="150" spans="1:30" s="85" customFormat="1" x14ac:dyDescent="0.25">
      <c r="A150"/>
      <c r="B150" s="5"/>
      <c r="C150" s="1"/>
      <c r="D150" s="1"/>
      <c r="E150" s="1"/>
      <c r="F150" s="1"/>
      <c r="G150" s="2"/>
      <c r="H150" s="2"/>
      <c r="I150" s="2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 s="1"/>
    </row>
    <row r="151" spans="1:30" s="85" customFormat="1" x14ac:dyDescent="0.25">
      <c r="A151"/>
      <c r="B151" s="5"/>
      <c r="C151" s="1"/>
      <c r="D151" s="1"/>
      <c r="E151" s="1"/>
      <c r="F151" s="1"/>
      <c r="G151" s="2"/>
      <c r="H151" s="2"/>
      <c r="I151" s="2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 s="1"/>
    </row>
    <row r="152" spans="1:30" s="85" customFormat="1" x14ac:dyDescent="0.25">
      <c r="A152"/>
      <c r="B152" s="5"/>
      <c r="C152" s="1"/>
      <c r="D152" s="1"/>
      <c r="E152" s="1"/>
      <c r="F152" s="1"/>
      <c r="G152" s="2"/>
      <c r="H152" s="2"/>
      <c r="I152" s="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 s="1"/>
    </row>
    <row r="153" spans="1:30" s="85" customFormat="1" x14ac:dyDescent="0.25">
      <c r="A153"/>
      <c r="B153" s="5"/>
      <c r="C153" s="1"/>
      <c r="D153" s="1"/>
      <c r="E153" s="1"/>
      <c r="F153" s="1"/>
      <c r="G153" s="2"/>
      <c r="H153" s="2"/>
      <c r="I153" s="2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 s="1"/>
    </row>
    <row r="154" spans="1:30" s="85" customFormat="1" x14ac:dyDescent="0.25">
      <c r="A154"/>
      <c r="B154" s="5"/>
      <c r="C154" s="1"/>
      <c r="D154" s="1"/>
      <c r="E154" s="1"/>
      <c r="F154" s="1"/>
      <c r="G154" s="2"/>
      <c r="H154" s="2"/>
      <c r="I154" s="2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 s="1"/>
    </row>
    <row r="155" spans="1:30" s="85" customFormat="1" x14ac:dyDescent="0.25">
      <c r="A155"/>
      <c r="B155" s="5"/>
      <c r="C155" s="1"/>
      <c r="D155" s="1"/>
      <c r="E155" s="1"/>
      <c r="F155" s="1"/>
      <c r="G155" s="2"/>
      <c r="H155" s="2"/>
      <c r="I155" s="2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 s="1"/>
    </row>
    <row r="156" spans="1:30" s="85" customFormat="1" x14ac:dyDescent="0.25">
      <c r="A156"/>
      <c r="B156" s="5"/>
      <c r="C156" s="1"/>
      <c r="D156" s="1"/>
      <c r="E156" s="1"/>
      <c r="F156" s="1"/>
      <c r="G156" s="2"/>
      <c r="H156" s="2"/>
      <c r="I156" s="2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 s="1"/>
    </row>
    <row r="157" spans="1:30" s="85" customFormat="1" x14ac:dyDescent="0.25">
      <c r="A157"/>
      <c r="B157" s="5"/>
      <c r="C157" s="1"/>
      <c r="D157" s="1"/>
      <c r="E157" s="1"/>
      <c r="F157" s="1"/>
      <c r="G157" s="2"/>
      <c r="H157" s="2"/>
      <c r="I157" s="2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 s="1"/>
    </row>
    <row r="158" spans="1:30" s="85" customFormat="1" x14ac:dyDescent="0.25">
      <c r="A158"/>
      <c r="B158" s="5"/>
      <c r="C158" s="1"/>
      <c r="D158" s="1"/>
      <c r="E158" s="1"/>
      <c r="F158" s="1"/>
      <c r="G158" s="2"/>
      <c r="H158" s="2"/>
      <c r="I158" s="2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 s="1"/>
    </row>
    <row r="159" spans="1:30" s="85" customFormat="1" x14ac:dyDescent="0.25">
      <c r="A159"/>
      <c r="B159" s="5"/>
      <c r="C159" s="1"/>
      <c r="D159" s="1"/>
      <c r="E159" s="1"/>
      <c r="F159" s="1"/>
      <c r="G159" s="2"/>
      <c r="H159" s="2"/>
      <c r="I159" s="2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 s="1"/>
    </row>
    <row r="160" spans="1:30" s="85" customFormat="1" x14ac:dyDescent="0.25">
      <c r="A160"/>
      <c r="B160" s="5"/>
      <c r="C160" s="1"/>
      <c r="D160" s="1"/>
      <c r="E160" s="1"/>
      <c r="F160" s="1"/>
      <c r="G160" s="2"/>
      <c r="H160" s="2"/>
      <c r="I160" s="2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 s="1"/>
    </row>
    <row r="161" spans="1:30" s="85" customFormat="1" x14ac:dyDescent="0.25">
      <c r="A161"/>
      <c r="B161" s="5"/>
      <c r="C161" s="1"/>
      <c r="D161" s="1"/>
      <c r="E161" s="1"/>
      <c r="F161" s="1"/>
      <c r="G161" s="2"/>
      <c r="H161" s="2"/>
      <c r="I161" s="2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 s="1"/>
    </row>
    <row r="162" spans="1:30" s="85" customFormat="1" x14ac:dyDescent="0.25">
      <c r="A162"/>
      <c r="B162" s="5"/>
      <c r="C162" s="1"/>
      <c r="D162" s="1"/>
      <c r="E162" s="1"/>
      <c r="F162" s="1"/>
      <c r="G162" s="2"/>
      <c r="H162" s="2"/>
      <c r="I162" s="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 s="1"/>
    </row>
    <row r="163" spans="1:30" s="85" customFormat="1" x14ac:dyDescent="0.25">
      <c r="A163"/>
      <c r="B163" s="5"/>
      <c r="C163" s="1"/>
      <c r="D163" s="1"/>
      <c r="E163" s="1"/>
      <c r="F163" s="1"/>
      <c r="G163" s="2"/>
      <c r="H163" s="2"/>
      <c r="I163" s="2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 s="1"/>
    </row>
    <row r="164" spans="1:30" s="85" customFormat="1" x14ac:dyDescent="0.25">
      <c r="A164"/>
      <c r="B164" s="5"/>
      <c r="C164" s="1"/>
      <c r="D164" s="1"/>
      <c r="E164" s="1"/>
      <c r="F164" s="1"/>
      <c r="G164" s="2"/>
      <c r="H164" s="2"/>
      <c r="I164" s="2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 s="1"/>
    </row>
    <row r="165" spans="1:30" s="85" customFormat="1" x14ac:dyDescent="0.25">
      <c r="A165"/>
      <c r="B165" s="5"/>
      <c r="C165" s="1"/>
      <c r="D165" s="1"/>
      <c r="E165" s="1"/>
      <c r="F165" s="1"/>
      <c r="G165" s="2"/>
      <c r="H165" s="2"/>
      <c r="I165" s="2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 s="1"/>
    </row>
    <row r="166" spans="1:30" s="85" customFormat="1" x14ac:dyDescent="0.25">
      <c r="A166"/>
      <c r="B166" s="5"/>
      <c r="C166" s="1"/>
      <c r="D166" s="1"/>
      <c r="E166" s="1"/>
      <c r="F166" s="1"/>
      <c r="G166" s="2"/>
      <c r="H166" s="2"/>
      <c r="I166" s="2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 s="1"/>
    </row>
    <row r="167" spans="1:30" s="85" customFormat="1" x14ac:dyDescent="0.25">
      <c r="A167"/>
      <c r="B167" s="5"/>
      <c r="C167" s="1"/>
      <c r="D167" s="1"/>
      <c r="E167" s="1"/>
      <c r="F167" s="1"/>
      <c r="G167" s="2"/>
      <c r="H167" s="2"/>
      <c r="I167" s="2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 s="1"/>
    </row>
    <row r="168" spans="1:30" s="85" customFormat="1" x14ac:dyDescent="0.25">
      <c r="A168"/>
      <c r="B168" s="5"/>
      <c r="C168" s="1"/>
      <c r="D168" s="1"/>
      <c r="E168" s="1"/>
      <c r="F168" s="1"/>
      <c r="G168" s="2"/>
      <c r="H168" s="2"/>
      <c r="I168" s="2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 s="1"/>
    </row>
    <row r="169" spans="1:30" s="85" customFormat="1" x14ac:dyDescent="0.25">
      <c r="A169"/>
      <c r="B169" s="5"/>
      <c r="C169" s="1"/>
      <c r="D169" s="1"/>
      <c r="E169" s="1"/>
      <c r="F169" s="1"/>
      <c r="G169" s="2"/>
      <c r="H169" s="2"/>
      <c r="I169" s="2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 s="1"/>
    </row>
    <row r="170" spans="1:30" s="85" customFormat="1" x14ac:dyDescent="0.25">
      <c r="A170"/>
      <c r="B170" s="5"/>
      <c r="C170" s="1"/>
      <c r="D170" s="1"/>
      <c r="E170" s="1"/>
      <c r="F170" s="1"/>
      <c r="G170" s="2"/>
      <c r="H170" s="2"/>
      <c r="I170" s="2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 s="1"/>
    </row>
    <row r="171" spans="1:30" s="85" customFormat="1" x14ac:dyDescent="0.25">
      <c r="A171"/>
      <c r="B171" s="5"/>
      <c r="C171" s="1"/>
      <c r="D171" s="1"/>
      <c r="E171" s="1"/>
      <c r="F171" s="1"/>
      <c r="G171" s="2"/>
      <c r="H171" s="2"/>
      <c r="I171" s="2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 s="1"/>
    </row>
    <row r="172" spans="1:30" s="85" customFormat="1" x14ac:dyDescent="0.25">
      <c r="A172"/>
      <c r="B172" s="5"/>
      <c r="C172" s="1"/>
      <c r="D172" s="1"/>
      <c r="E172" s="1"/>
      <c r="F172" s="1"/>
      <c r="G172" s="2"/>
      <c r="H172" s="2"/>
      <c r="I172" s="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 s="1"/>
    </row>
    <row r="173" spans="1:30" s="85" customFormat="1" x14ac:dyDescent="0.25">
      <c r="A173"/>
      <c r="B173" s="5"/>
      <c r="C173" s="1"/>
      <c r="D173" s="1"/>
      <c r="E173" s="1"/>
      <c r="F173" s="1"/>
      <c r="G173" s="2"/>
      <c r="H173" s="2"/>
      <c r="I173" s="2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 s="1"/>
    </row>
    <row r="174" spans="1:30" s="85" customFormat="1" x14ac:dyDescent="0.25">
      <c r="A174"/>
      <c r="B174" s="5"/>
      <c r="C174" s="1"/>
      <c r="D174" s="1"/>
      <c r="E174" s="1"/>
      <c r="F174" s="1"/>
      <c r="G174" s="2"/>
      <c r="H174" s="2"/>
      <c r="I174" s="2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 s="1"/>
    </row>
    <row r="175" spans="1:30" s="85" customFormat="1" x14ac:dyDescent="0.25">
      <c r="A175"/>
      <c r="B175" s="5"/>
      <c r="C175" s="1"/>
      <c r="D175" s="1"/>
      <c r="E175" s="1"/>
      <c r="F175" s="1"/>
      <c r="G175" s="2"/>
      <c r="H175" s="2"/>
      <c r="I175" s="2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 s="1"/>
    </row>
    <row r="176" spans="1:30" s="85" customFormat="1" x14ac:dyDescent="0.25">
      <c r="A176"/>
      <c r="B176" s="5"/>
      <c r="C176" s="1"/>
      <c r="D176" s="1"/>
      <c r="E176" s="1"/>
      <c r="F176" s="1"/>
      <c r="G176" s="2"/>
      <c r="H176" s="2"/>
      <c r="I176" s="2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 s="1"/>
    </row>
    <row r="177" spans="1:30" s="85" customFormat="1" x14ac:dyDescent="0.25">
      <c r="A177"/>
      <c r="B177" s="5"/>
      <c r="C177" s="1"/>
      <c r="D177" s="1"/>
      <c r="E177" s="1"/>
      <c r="F177" s="1"/>
      <c r="G177" s="2"/>
      <c r="H177" s="2"/>
      <c r="I177" s="2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 s="1"/>
    </row>
    <row r="178" spans="1:30" s="85" customFormat="1" x14ac:dyDescent="0.25">
      <c r="A178"/>
      <c r="B178" s="5"/>
      <c r="C178" s="1"/>
      <c r="D178" s="1"/>
      <c r="E178" s="1"/>
      <c r="F178" s="1"/>
      <c r="G178" s="2"/>
      <c r="H178" s="2"/>
      <c r="I178" s="2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 s="1"/>
    </row>
    <row r="179" spans="1:30" s="85" customFormat="1" x14ac:dyDescent="0.25">
      <c r="A179"/>
      <c r="B179" s="5"/>
      <c r="C179" s="1"/>
      <c r="D179" s="1"/>
      <c r="E179" s="1"/>
      <c r="F179" s="1"/>
      <c r="G179" s="2"/>
      <c r="H179" s="2"/>
      <c r="I179" s="2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 s="1"/>
    </row>
    <row r="180" spans="1:30" s="85" customFormat="1" x14ac:dyDescent="0.25">
      <c r="A180"/>
      <c r="B180" s="5"/>
      <c r="C180" s="1"/>
      <c r="D180" s="1"/>
      <c r="E180" s="1"/>
      <c r="F180" s="1"/>
      <c r="G180" s="2"/>
      <c r="H180" s="2"/>
      <c r="I180" s="2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 s="1"/>
    </row>
    <row r="181" spans="1:30" s="85" customFormat="1" x14ac:dyDescent="0.25">
      <c r="A181"/>
      <c r="B181" s="5"/>
      <c r="C181" s="1"/>
      <c r="D181" s="1"/>
      <c r="E181" s="1"/>
      <c r="F181" s="1"/>
      <c r="G181" s="2"/>
      <c r="H181" s="2"/>
      <c r="I181" s="2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 s="1"/>
    </row>
    <row r="182" spans="1:30" s="85" customFormat="1" x14ac:dyDescent="0.25">
      <c r="A182"/>
      <c r="B182" s="5"/>
      <c r="C182" s="1"/>
      <c r="D182" s="1"/>
      <c r="E182" s="1"/>
      <c r="F182" s="1"/>
      <c r="G182" s="2"/>
      <c r="H182" s="2"/>
      <c r="I182" s="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 s="1"/>
    </row>
    <row r="183" spans="1:30" s="85" customFormat="1" x14ac:dyDescent="0.25">
      <c r="A183"/>
      <c r="B183" s="5"/>
      <c r="C183" s="1"/>
      <c r="D183" s="1"/>
      <c r="E183" s="1"/>
      <c r="F183" s="1"/>
      <c r="G183" s="2"/>
      <c r="H183" s="2"/>
      <c r="I183" s="2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 s="1"/>
    </row>
    <row r="184" spans="1:30" s="85" customFormat="1" x14ac:dyDescent="0.25">
      <c r="A184"/>
      <c r="B184" s="5"/>
      <c r="C184" s="1"/>
      <c r="D184" s="1"/>
      <c r="E184" s="1"/>
      <c r="F184" s="1"/>
      <c r="G184" s="2"/>
      <c r="H184" s="2"/>
      <c r="I184" s="2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 s="1"/>
    </row>
    <row r="185" spans="1:30" s="85" customFormat="1" x14ac:dyDescent="0.25">
      <c r="A185"/>
      <c r="B185" s="5"/>
      <c r="C185" s="1"/>
      <c r="D185" s="1"/>
      <c r="E185" s="1"/>
      <c r="F185" s="1"/>
      <c r="G185" s="2"/>
      <c r="H185" s="2"/>
      <c r="I185" s="2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 s="1"/>
    </row>
    <row r="186" spans="1:30" s="85" customFormat="1" x14ac:dyDescent="0.25">
      <c r="A186"/>
      <c r="B186" s="5"/>
      <c r="C186" s="1"/>
      <c r="D186" s="1"/>
      <c r="E186" s="1"/>
      <c r="F186" s="1"/>
      <c r="G186" s="2"/>
      <c r="H186" s="2"/>
      <c r="I186" s="2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 s="1"/>
    </row>
    <row r="187" spans="1:30" s="85" customFormat="1" x14ac:dyDescent="0.25">
      <c r="A187"/>
      <c r="B187" s="5"/>
      <c r="C187" s="1"/>
      <c r="D187" s="1"/>
      <c r="E187" s="1"/>
      <c r="F187" s="1"/>
      <c r="G187" s="2"/>
      <c r="H187" s="2"/>
      <c r="I187" s="2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 s="1"/>
    </row>
    <row r="188" spans="1:30" s="85" customFormat="1" x14ac:dyDescent="0.25">
      <c r="A188"/>
      <c r="B188" s="5"/>
      <c r="C188" s="1"/>
      <c r="D188" s="1"/>
      <c r="E188" s="1"/>
      <c r="F188" s="1"/>
      <c r="G188" s="2"/>
      <c r="H188" s="2"/>
      <c r="I188" s="2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 s="1"/>
    </row>
    <row r="189" spans="1:30" s="85" customFormat="1" x14ac:dyDescent="0.25">
      <c r="A189"/>
      <c r="B189" s="5"/>
      <c r="C189" s="1"/>
      <c r="D189" s="1"/>
      <c r="E189" s="1"/>
      <c r="F189" s="1"/>
      <c r="G189" s="2"/>
      <c r="H189" s="2"/>
      <c r="I189" s="2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 s="1"/>
    </row>
    <row r="190" spans="1:30" s="85" customFormat="1" x14ac:dyDescent="0.25">
      <c r="A190"/>
      <c r="B190" s="5"/>
      <c r="C190" s="1"/>
      <c r="D190" s="1"/>
      <c r="E190" s="1"/>
      <c r="F190" s="1"/>
      <c r="G190" s="2"/>
      <c r="H190" s="2"/>
      <c r="I190" s="2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 s="1"/>
    </row>
  </sheetData>
  <sortState ref="A141:AC153">
    <sortCondition ref="A141"/>
  </sortState>
  <mergeCells count="39">
    <mergeCell ref="A125:A139"/>
    <mergeCell ref="A140:B140"/>
    <mergeCell ref="A122:AD122"/>
    <mergeCell ref="A123:A124"/>
    <mergeCell ref="B123:B124"/>
    <mergeCell ref="C123:D123"/>
    <mergeCell ref="F123:AC123"/>
    <mergeCell ref="AD123:AD124"/>
    <mergeCell ref="A100:AD100"/>
    <mergeCell ref="A101:A102"/>
    <mergeCell ref="B101:B102"/>
    <mergeCell ref="C101:D101"/>
    <mergeCell ref="F101:AC101"/>
    <mergeCell ref="AD101:AD102"/>
    <mergeCell ref="A79:AD79"/>
    <mergeCell ref="A80:A81"/>
    <mergeCell ref="B80:B81"/>
    <mergeCell ref="C80:D80"/>
    <mergeCell ref="F80:AC80"/>
    <mergeCell ref="AD80:AD81"/>
    <mergeCell ref="A50:AD50"/>
    <mergeCell ref="A51:A52"/>
    <mergeCell ref="B51:B52"/>
    <mergeCell ref="C51:D51"/>
    <mergeCell ref="F51:AC51"/>
    <mergeCell ref="AD51:AD52"/>
    <mergeCell ref="A26:AD26"/>
    <mergeCell ref="A27:A28"/>
    <mergeCell ref="B27:B28"/>
    <mergeCell ref="C27:D27"/>
    <mergeCell ref="F27:AC27"/>
    <mergeCell ref="AD27:AD28"/>
    <mergeCell ref="A24:B24"/>
    <mergeCell ref="A2:AD2"/>
    <mergeCell ref="A3:A4"/>
    <mergeCell ref="B3:B4"/>
    <mergeCell ref="C3:D3"/>
    <mergeCell ref="F3:AC3"/>
    <mergeCell ref="AD3:AD4"/>
  </mergeCells>
  <pageMargins left="0.23622047244094491" right="0.23622047244094491" top="0.74803149606299213" bottom="0.74803149606299213" header="0.31496062992125984" footer="0.31496062992125984"/>
  <pageSetup scale="7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2"/>
  <sheetViews>
    <sheetView zoomScale="76" zoomScaleNormal="76" workbookViewId="0">
      <selection activeCell="F6" sqref="F6"/>
    </sheetView>
  </sheetViews>
  <sheetFormatPr baseColWidth="10" defaultRowHeight="15" x14ac:dyDescent="0.25"/>
  <cols>
    <col min="1" max="1" width="18.140625" style="35" customWidth="1"/>
    <col min="2" max="2" width="28.85546875" style="50" customWidth="1"/>
    <col min="3" max="3" width="10.7109375" style="35" customWidth="1"/>
    <col min="4" max="4" width="11.42578125" style="35" customWidth="1"/>
    <col min="5" max="5" width="7" style="35" customWidth="1"/>
    <col min="6" max="9" width="4.28515625" style="51" customWidth="1"/>
    <col min="10" max="29" width="4.28515625" style="35" customWidth="1"/>
    <col min="30" max="30" width="7.28515625" style="45" customWidth="1"/>
    <col min="31" max="31" width="9.7109375" style="35" customWidth="1"/>
    <col min="32" max="16384" width="11.42578125" style="35"/>
  </cols>
  <sheetData>
    <row r="1" spans="1:31" ht="60" customHeight="1" x14ac:dyDescent="0.25"/>
    <row r="2" spans="1:31" ht="18.75" x14ac:dyDescent="0.3">
      <c r="A2" s="128" t="s">
        <v>60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</row>
    <row r="3" spans="1:31" ht="24.75" customHeight="1" x14ac:dyDescent="0.25">
      <c r="A3" s="136" t="s">
        <v>27</v>
      </c>
      <c r="B3" s="136" t="s">
        <v>31</v>
      </c>
      <c r="C3" s="137" t="s">
        <v>28</v>
      </c>
      <c r="D3" s="138"/>
      <c r="E3" s="139"/>
      <c r="F3" s="135" t="s">
        <v>24</v>
      </c>
      <c r="G3" s="135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3" t="s">
        <v>141</v>
      </c>
      <c r="AE3" s="140" t="s">
        <v>26</v>
      </c>
    </row>
    <row r="4" spans="1:31" ht="108.75" customHeight="1" x14ac:dyDescent="0.25">
      <c r="A4" s="136"/>
      <c r="B4" s="136"/>
      <c r="C4" s="36" t="s">
        <v>30</v>
      </c>
      <c r="D4" s="36" t="s">
        <v>29</v>
      </c>
      <c r="E4" s="37" t="s">
        <v>25</v>
      </c>
      <c r="F4" s="38" t="s">
        <v>0</v>
      </c>
      <c r="G4" s="38" t="s">
        <v>1</v>
      </c>
      <c r="H4" s="38" t="s">
        <v>2</v>
      </c>
      <c r="I4" s="38" t="s">
        <v>3</v>
      </c>
      <c r="J4" s="38" t="s">
        <v>4</v>
      </c>
      <c r="K4" s="38" t="s">
        <v>5</v>
      </c>
      <c r="L4" s="38" t="s">
        <v>6</v>
      </c>
      <c r="M4" s="38" t="s">
        <v>7</v>
      </c>
      <c r="N4" s="38" t="s">
        <v>8</v>
      </c>
      <c r="O4" s="38" t="s">
        <v>9</v>
      </c>
      <c r="P4" s="38" t="s">
        <v>10</v>
      </c>
      <c r="Q4" s="38" t="s">
        <v>11</v>
      </c>
      <c r="R4" s="38" t="s">
        <v>12</v>
      </c>
      <c r="S4" s="38" t="s">
        <v>13</v>
      </c>
      <c r="T4" s="38" t="s">
        <v>14</v>
      </c>
      <c r="U4" s="38" t="s">
        <v>15</v>
      </c>
      <c r="V4" s="38" t="s">
        <v>16</v>
      </c>
      <c r="W4" s="38" t="s">
        <v>17</v>
      </c>
      <c r="X4" s="38" t="s">
        <v>18</v>
      </c>
      <c r="Y4" s="38" t="s">
        <v>19</v>
      </c>
      <c r="Z4" s="38" t="s">
        <v>20</v>
      </c>
      <c r="AA4" s="38" t="s">
        <v>21</v>
      </c>
      <c r="AB4" s="38" t="s">
        <v>22</v>
      </c>
      <c r="AC4" s="38" t="s">
        <v>23</v>
      </c>
      <c r="AD4" s="134"/>
      <c r="AE4" s="141"/>
    </row>
    <row r="5" spans="1:31" x14ac:dyDescent="0.25">
      <c r="A5" s="39" t="s">
        <v>88</v>
      </c>
      <c r="B5" s="40" t="s">
        <v>93</v>
      </c>
      <c r="C5" s="41">
        <v>43</v>
      </c>
      <c r="D5" s="41">
        <v>10</v>
      </c>
      <c r="E5" s="60">
        <f>SUM(C5:D5)</f>
        <v>53</v>
      </c>
      <c r="F5" s="42"/>
      <c r="G5" s="42"/>
      <c r="H5" s="42"/>
      <c r="I5" s="42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>
        <v>53</v>
      </c>
      <c r="AC5" s="41"/>
      <c r="AD5" s="41">
        <f t="shared" ref="AD5:AD17" si="0">SUM(F5:AC5)</f>
        <v>53</v>
      </c>
      <c r="AE5" s="43">
        <f>SUM(AD5)/SUM($AD$5:$AD$17)</f>
        <v>0.10076045627376426</v>
      </c>
    </row>
    <row r="6" spans="1:31" x14ac:dyDescent="0.25">
      <c r="A6" s="39" t="s">
        <v>89</v>
      </c>
      <c r="B6" s="40" t="s">
        <v>94</v>
      </c>
      <c r="C6" s="41">
        <v>26</v>
      </c>
      <c r="D6" s="41">
        <v>23</v>
      </c>
      <c r="E6" s="60">
        <f t="shared" ref="E6:E17" si="1">SUM(C6:D6)</f>
        <v>49</v>
      </c>
      <c r="F6" s="41"/>
      <c r="G6" s="42"/>
      <c r="H6" s="42"/>
      <c r="I6" s="42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>
        <v>40</v>
      </c>
      <c r="W6" s="41"/>
      <c r="X6" s="41"/>
      <c r="Y6" s="41"/>
      <c r="Z6" s="41"/>
      <c r="AA6" s="41"/>
      <c r="AB6" s="41">
        <v>9</v>
      </c>
      <c r="AC6" s="41"/>
      <c r="AD6" s="41">
        <f t="shared" si="0"/>
        <v>49</v>
      </c>
      <c r="AE6" s="43">
        <f>SUM(AD6)/SUM($AD$5:$AD$17)</f>
        <v>9.3155893536121678E-2</v>
      </c>
    </row>
    <row r="7" spans="1:31" x14ac:dyDescent="0.25">
      <c r="A7" s="39" t="s">
        <v>90</v>
      </c>
      <c r="B7" s="40" t="s">
        <v>95</v>
      </c>
      <c r="C7" s="41">
        <v>6</v>
      </c>
      <c r="D7" s="41">
        <v>26</v>
      </c>
      <c r="E7" s="60">
        <f t="shared" si="1"/>
        <v>32</v>
      </c>
      <c r="F7" s="41"/>
      <c r="G7" s="42"/>
      <c r="H7" s="42"/>
      <c r="I7" s="42"/>
      <c r="J7" s="41"/>
      <c r="K7" s="41"/>
      <c r="L7" s="41"/>
      <c r="M7" s="41"/>
      <c r="N7" s="41"/>
      <c r="O7" s="41"/>
      <c r="P7" s="41">
        <v>18</v>
      </c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>
        <v>14</v>
      </c>
      <c r="AC7" s="41"/>
      <c r="AD7" s="41">
        <f t="shared" si="0"/>
        <v>32</v>
      </c>
      <c r="AE7" s="43">
        <f>SUM(AD7)/SUM($AD$5:$AD$17)</f>
        <v>6.0836501901140684E-2</v>
      </c>
    </row>
    <row r="8" spans="1:31" x14ac:dyDescent="0.25">
      <c r="A8" s="39" t="s">
        <v>90</v>
      </c>
      <c r="B8" s="40" t="s">
        <v>96</v>
      </c>
      <c r="C8" s="41">
        <v>12</v>
      </c>
      <c r="D8" s="41">
        <v>29</v>
      </c>
      <c r="E8" s="60">
        <f t="shared" si="1"/>
        <v>41</v>
      </c>
      <c r="F8" s="41"/>
      <c r="G8" s="42"/>
      <c r="H8" s="42"/>
      <c r="I8" s="42"/>
      <c r="J8" s="41"/>
      <c r="K8" s="41"/>
      <c r="L8" s="41"/>
      <c r="M8" s="41"/>
      <c r="N8" s="41"/>
      <c r="O8" s="41">
        <v>1</v>
      </c>
      <c r="P8" s="41">
        <v>39</v>
      </c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>
        <v>1</v>
      </c>
      <c r="AC8" s="41"/>
      <c r="AD8" s="41">
        <f t="shared" si="0"/>
        <v>41</v>
      </c>
      <c r="AE8" s="43">
        <f>SUM(AD8)/SUM($AD$5:$AD$17)</f>
        <v>7.7946768060836502E-2</v>
      </c>
    </row>
    <row r="9" spans="1:31" x14ac:dyDescent="0.25">
      <c r="A9" s="39" t="s">
        <v>89</v>
      </c>
      <c r="B9" s="40" t="s">
        <v>97</v>
      </c>
      <c r="C9" s="41">
        <v>13</v>
      </c>
      <c r="D9" s="41">
        <v>18</v>
      </c>
      <c r="E9" s="60">
        <f t="shared" si="1"/>
        <v>31</v>
      </c>
      <c r="F9" s="41"/>
      <c r="G9" s="42"/>
      <c r="H9" s="42"/>
      <c r="I9" s="42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>
        <v>31</v>
      </c>
      <c r="AC9" s="41"/>
      <c r="AD9" s="41">
        <f t="shared" si="0"/>
        <v>31</v>
      </c>
      <c r="AE9" s="43">
        <f>SUM(AD9)/SUM($AD$5:$AD$17)</f>
        <v>5.8935361216730035E-2</v>
      </c>
    </row>
    <row r="10" spans="1:31" x14ac:dyDescent="0.25">
      <c r="A10" s="39" t="s">
        <v>88</v>
      </c>
      <c r="B10" s="40" t="s">
        <v>98</v>
      </c>
      <c r="C10" s="41">
        <v>25</v>
      </c>
      <c r="D10" s="41">
        <v>21</v>
      </c>
      <c r="E10" s="60">
        <f t="shared" si="1"/>
        <v>46</v>
      </c>
      <c r="F10" s="41"/>
      <c r="G10" s="42"/>
      <c r="H10" s="42"/>
      <c r="I10" s="42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>
        <v>46</v>
      </c>
      <c r="AC10" s="41"/>
      <c r="AD10" s="41">
        <f t="shared" si="0"/>
        <v>46</v>
      </c>
      <c r="AE10" s="43">
        <f>SUM(AD10)/SUM($AD$5:$AD$17)</f>
        <v>8.7452471482889732E-2</v>
      </c>
    </row>
    <row r="11" spans="1:31" x14ac:dyDescent="0.25">
      <c r="A11" s="39" t="s">
        <v>91</v>
      </c>
      <c r="B11" s="40" t="s">
        <v>99</v>
      </c>
      <c r="C11" s="41">
        <v>13</v>
      </c>
      <c r="D11" s="41">
        <v>17</v>
      </c>
      <c r="E11" s="60">
        <f t="shared" si="1"/>
        <v>30</v>
      </c>
      <c r="F11" s="41"/>
      <c r="G11" s="42"/>
      <c r="H11" s="42"/>
      <c r="I11" s="42"/>
      <c r="J11" s="41"/>
      <c r="K11" s="41"/>
      <c r="L11" s="41"/>
      <c r="M11" s="41"/>
      <c r="N11" s="41"/>
      <c r="O11" s="41">
        <v>7</v>
      </c>
      <c r="P11" s="41">
        <v>22</v>
      </c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>
        <v>1</v>
      </c>
      <c r="AC11" s="41"/>
      <c r="AD11" s="41">
        <f t="shared" si="0"/>
        <v>30</v>
      </c>
      <c r="AE11" s="43">
        <f>SUM(AD11)/SUM($AD$5:$AD$17)</f>
        <v>5.7034220532319393E-2</v>
      </c>
    </row>
    <row r="12" spans="1:31" x14ac:dyDescent="0.25">
      <c r="A12" s="39" t="s">
        <v>88</v>
      </c>
      <c r="B12" s="40" t="s">
        <v>100</v>
      </c>
      <c r="C12" s="41">
        <v>43</v>
      </c>
      <c r="D12" s="41">
        <v>17</v>
      </c>
      <c r="E12" s="60">
        <f t="shared" si="1"/>
        <v>60</v>
      </c>
      <c r="F12" s="41"/>
      <c r="G12" s="42"/>
      <c r="H12" s="42"/>
      <c r="I12" s="42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>
        <v>60</v>
      </c>
      <c r="AC12" s="41"/>
      <c r="AD12" s="41">
        <f t="shared" si="0"/>
        <v>60</v>
      </c>
      <c r="AE12" s="43">
        <f>SUM(AD12)/SUM($AD$5:$AD$17)</f>
        <v>0.11406844106463879</v>
      </c>
    </row>
    <row r="13" spans="1:31" x14ac:dyDescent="0.25">
      <c r="A13" s="39" t="s">
        <v>91</v>
      </c>
      <c r="B13" s="40" t="s">
        <v>101</v>
      </c>
      <c r="C13" s="41">
        <v>9</v>
      </c>
      <c r="D13" s="41">
        <v>22</v>
      </c>
      <c r="E13" s="60">
        <f t="shared" si="1"/>
        <v>31</v>
      </c>
      <c r="F13" s="41"/>
      <c r="G13" s="42"/>
      <c r="H13" s="42"/>
      <c r="I13" s="42"/>
      <c r="J13" s="41"/>
      <c r="K13" s="41"/>
      <c r="L13" s="41"/>
      <c r="M13" s="41"/>
      <c r="N13" s="41"/>
      <c r="O13" s="41">
        <v>1</v>
      </c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>
        <v>30</v>
      </c>
      <c r="AA13" s="41"/>
      <c r="AB13" s="41"/>
      <c r="AC13" s="41"/>
      <c r="AD13" s="41">
        <f t="shared" si="0"/>
        <v>31</v>
      </c>
      <c r="AE13" s="43">
        <f>SUM(AD13)/SUM($AD$5:$AD$17)</f>
        <v>5.8935361216730035E-2</v>
      </c>
    </row>
    <row r="14" spans="1:31" x14ac:dyDescent="0.25">
      <c r="A14" s="39" t="s">
        <v>90</v>
      </c>
      <c r="B14" s="40" t="s">
        <v>102</v>
      </c>
      <c r="C14" s="41">
        <v>21</v>
      </c>
      <c r="D14" s="41">
        <v>22</v>
      </c>
      <c r="E14" s="60">
        <f t="shared" si="1"/>
        <v>43</v>
      </c>
      <c r="F14" s="41"/>
      <c r="G14" s="42"/>
      <c r="H14" s="42"/>
      <c r="I14" s="42"/>
      <c r="J14" s="41"/>
      <c r="K14" s="41"/>
      <c r="L14" s="41"/>
      <c r="M14" s="41"/>
      <c r="N14" s="41"/>
      <c r="O14" s="41"/>
      <c r="P14" s="41">
        <v>9</v>
      </c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>
        <v>34</v>
      </c>
      <c r="AC14" s="41"/>
      <c r="AD14" s="41">
        <f t="shared" si="0"/>
        <v>43</v>
      </c>
      <c r="AE14" s="43">
        <f>SUM(AD14)/SUM($AD$5:$AD$17)</f>
        <v>8.17490494296578E-2</v>
      </c>
    </row>
    <row r="15" spans="1:31" x14ac:dyDescent="0.25">
      <c r="A15" s="39" t="s">
        <v>91</v>
      </c>
      <c r="B15" s="40" t="s">
        <v>103</v>
      </c>
      <c r="C15" s="41">
        <v>9</v>
      </c>
      <c r="D15" s="41">
        <v>39</v>
      </c>
      <c r="E15" s="60">
        <f t="shared" si="1"/>
        <v>48</v>
      </c>
      <c r="F15" s="41"/>
      <c r="G15" s="42"/>
      <c r="H15" s="42"/>
      <c r="I15" s="42"/>
      <c r="J15" s="41"/>
      <c r="K15" s="41"/>
      <c r="L15" s="41"/>
      <c r="M15" s="41"/>
      <c r="N15" s="41"/>
      <c r="O15" s="41">
        <v>3</v>
      </c>
      <c r="P15" s="41">
        <v>32</v>
      </c>
      <c r="Q15" s="41"/>
      <c r="R15" s="41"/>
      <c r="S15" s="41"/>
      <c r="T15" s="41"/>
      <c r="U15" s="41">
        <v>1</v>
      </c>
      <c r="V15" s="41"/>
      <c r="W15" s="41"/>
      <c r="X15" s="41"/>
      <c r="Y15" s="41"/>
      <c r="Z15" s="41"/>
      <c r="AA15" s="41"/>
      <c r="AB15" s="41">
        <v>12</v>
      </c>
      <c r="AC15" s="41"/>
      <c r="AD15" s="41">
        <f t="shared" si="0"/>
        <v>48</v>
      </c>
      <c r="AE15" s="43">
        <f>SUM(AD15)/SUM($AD$5:$AD$17)</f>
        <v>9.125475285171103E-2</v>
      </c>
    </row>
    <row r="16" spans="1:31" x14ac:dyDescent="0.25">
      <c r="A16" s="39" t="s">
        <v>89</v>
      </c>
      <c r="B16" s="40" t="s">
        <v>105</v>
      </c>
      <c r="C16" s="41">
        <v>10</v>
      </c>
      <c r="D16" s="41">
        <v>19</v>
      </c>
      <c r="E16" s="60">
        <f t="shared" si="1"/>
        <v>29</v>
      </c>
      <c r="F16" s="41"/>
      <c r="G16" s="42"/>
      <c r="H16" s="42"/>
      <c r="I16" s="42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>
        <v>23</v>
      </c>
      <c r="W16" s="41"/>
      <c r="X16" s="41"/>
      <c r="Y16" s="41"/>
      <c r="Z16" s="41"/>
      <c r="AA16" s="41"/>
      <c r="AB16" s="41">
        <v>6</v>
      </c>
      <c r="AC16" s="41"/>
      <c r="AD16" s="41">
        <f t="shared" si="0"/>
        <v>29</v>
      </c>
      <c r="AE16" s="43">
        <f>SUM(AD16)/SUM($AD$5:$AD$17)</f>
        <v>5.5133079847908745E-2</v>
      </c>
    </row>
    <row r="17" spans="1:33" x14ac:dyDescent="0.25">
      <c r="A17" s="39" t="s">
        <v>90</v>
      </c>
      <c r="B17" s="40" t="s">
        <v>104</v>
      </c>
      <c r="C17" s="41">
        <v>10</v>
      </c>
      <c r="D17" s="41">
        <v>23</v>
      </c>
      <c r="E17" s="60">
        <f t="shared" si="1"/>
        <v>33</v>
      </c>
      <c r="F17" s="41"/>
      <c r="G17" s="42"/>
      <c r="H17" s="42"/>
      <c r="I17" s="42"/>
      <c r="J17" s="41"/>
      <c r="K17" s="41"/>
      <c r="L17" s="41"/>
      <c r="M17" s="41"/>
      <c r="N17" s="41"/>
      <c r="O17" s="41"/>
      <c r="P17" s="41">
        <v>6</v>
      </c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>
        <v>27</v>
      </c>
      <c r="AD17" s="41">
        <f t="shared" si="0"/>
        <v>33</v>
      </c>
      <c r="AE17" s="43">
        <f>SUM(AD17)/SUM($AD$5:$AD$17)</f>
        <v>6.2737642585551326E-2</v>
      </c>
    </row>
    <row r="18" spans="1:33" x14ac:dyDescent="0.25">
      <c r="A18" s="129" t="s">
        <v>62</v>
      </c>
      <c r="B18" s="129"/>
      <c r="C18" s="67">
        <f>SUM(C5:C17)</f>
        <v>240</v>
      </c>
      <c r="D18" s="67">
        <f>SUM(D5:D17)</f>
        <v>286</v>
      </c>
      <c r="E18" s="68">
        <f>SUM(E5:E17)</f>
        <v>526</v>
      </c>
      <c r="F18" s="130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2"/>
      <c r="AD18" s="67">
        <f>SUM(AD5:AD17)</f>
        <v>526</v>
      </c>
      <c r="AE18" s="69">
        <f>SUM(AE5:AE17)</f>
        <v>1</v>
      </c>
    </row>
    <row r="20" spans="1:33" ht="49.5" customHeight="1" x14ac:dyDescent="0.3">
      <c r="A20" s="128" t="s">
        <v>61</v>
      </c>
      <c r="B20" s="128"/>
      <c r="C20" s="128"/>
      <c r="D20" s="128"/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  <c r="R20" s="128"/>
      <c r="S20" s="128"/>
      <c r="T20" s="128"/>
      <c r="U20" s="128"/>
      <c r="V20" s="128"/>
      <c r="W20" s="128"/>
      <c r="X20" s="128"/>
      <c r="Y20" s="128"/>
      <c r="Z20" s="128"/>
      <c r="AA20" s="128"/>
      <c r="AB20" s="128"/>
      <c r="AC20" s="128"/>
      <c r="AD20" s="128"/>
      <c r="AE20" s="128"/>
    </row>
    <row r="21" spans="1:33" ht="30.75" customHeight="1" x14ac:dyDescent="0.25">
      <c r="A21" s="136" t="s">
        <v>27</v>
      </c>
      <c r="B21" s="136" t="s">
        <v>31</v>
      </c>
      <c r="C21" s="137" t="s">
        <v>28</v>
      </c>
      <c r="D21" s="138"/>
      <c r="E21" s="139"/>
      <c r="F21" s="135" t="s">
        <v>24</v>
      </c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35"/>
      <c r="T21" s="135"/>
      <c r="U21" s="135"/>
      <c r="V21" s="135"/>
      <c r="W21" s="135"/>
      <c r="X21" s="135"/>
      <c r="Y21" s="135"/>
      <c r="Z21" s="135"/>
      <c r="AA21" s="135"/>
      <c r="AB21" s="135"/>
      <c r="AC21" s="135"/>
      <c r="AD21" s="133" t="s">
        <v>25</v>
      </c>
      <c r="AE21" s="133" t="s">
        <v>63</v>
      </c>
    </row>
    <row r="22" spans="1:33" ht="99" customHeight="1" x14ac:dyDescent="0.25">
      <c r="A22" s="136"/>
      <c r="B22" s="136"/>
      <c r="C22" s="36" t="s">
        <v>30</v>
      </c>
      <c r="D22" s="36" t="s">
        <v>29</v>
      </c>
      <c r="E22" s="37" t="s">
        <v>25</v>
      </c>
      <c r="F22" s="38" t="s">
        <v>0</v>
      </c>
      <c r="G22" s="38" t="s">
        <v>1</v>
      </c>
      <c r="H22" s="38" t="s">
        <v>2</v>
      </c>
      <c r="I22" s="38" t="s">
        <v>3</v>
      </c>
      <c r="J22" s="38" t="s">
        <v>4</v>
      </c>
      <c r="K22" s="38" t="s">
        <v>5</v>
      </c>
      <c r="L22" s="38" t="s">
        <v>6</v>
      </c>
      <c r="M22" s="38" t="s">
        <v>7</v>
      </c>
      <c r="N22" s="38" t="s">
        <v>8</v>
      </c>
      <c r="O22" s="38" t="s">
        <v>9</v>
      </c>
      <c r="P22" s="38" t="s">
        <v>10</v>
      </c>
      <c r="Q22" s="38" t="s">
        <v>11</v>
      </c>
      <c r="R22" s="38" t="s">
        <v>12</v>
      </c>
      <c r="S22" s="38" t="s">
        <v>13</v>
      </c>
      <c r="T22" s="38" t="s">
        <v>14</v>
      </c>
      <c r="U22" s="38" t="s">
        <v>15</v>
      </c>
      <c r="V22" s="38" t="s">
        <v>16</v>
      </c>
      <c r="W22" s="38" t="s">
        <v>17</v>
      </c>
      <c r="X22" s="38" t="s">
        <v>18</v>
      </c>
      <c r="Y22" s="38" t="s">
        <v>19</v>
      </c>
      <c r="Z22" s="38" t="s">
        <v>20</v>
      </c>
      <c r="AA22" s="38" t="s">
        <v>21</v>
      </c>
      <c r="AB22" s="38" t="s">
        <v>22</v>
      </c>
      <c r="AC22" s="38" t="s">
        <v>23</v>
      </c>
      <c r="AD22" s="134"/>
      <c r="AE22" s="134"/>
    </row>
    <row r="23" spans="1:33" s="45" customFormat="1" x14ac:dyDescent="0.25">
      <c r="A23" s="145" t="s">
        <v>81</v>
      </c>
      <c r="B23" s="44" t="s">
        <v>32</v>
      </c>
      <c r="C23" s="41">
        <v>15</v>
      </c>
      <c r="D23" s="41">
        <v>18</v>
      </c>
      <c r="E23" s="61">
        <f>SUM(C23:D23)</f>
        <v>33</v>
      </c>
      <c r="F23" s="42"/>
      <c r="G23" s="42"/>
      <c r="H23" s="42"/>
      <c r="I23" s="42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>
        <v>33</v>
      </c>
      <c r="AC23" s="41"/>
      <c r="AD23" s="41">
        <f t="shared" ref="AD23:AD37" si="2">SUM(F23:AC23)</f>
        <v>33</v>
      </c>
      <c r="AE23" s="43">
        <f t="shared" ref="AE23:AE37" si="3">SUM(AD23)/SUM($AD$23:$AD$37)</f>
        <v>5.108359133126935E-2</v>
      </c>
      <c r="AG23" s="96"/>
    </row>
    <row r="24" spans="1:33" x14ac:dyDescent="0.25">
      <c r="A24" s="146"/>
      <c r="B24" s="40" t="s">
        <v>33</v>
      </c>
      <c r="C24" s="41">
        <v>11</v>
      </c>
      <c r="D24" s="41">
        <v>20</v>
      </c>
      <c r="E24" s="61">
        <f t="shared" ref="E24:E37" si="4">SUM(C24:D24)</f>
        <v>31</v>
      </c>
      <c r="F24" s="41"/>
      <c r="G24" s="42"/>
      <c r="H24" s="42"/>
      <c r="I24" s="42"/>
      <c r="J24" s="41"/>
      <c r="K24" s="41"/>
      <c r="L24" s="41"/>
      <c r="M24" s="41"/>
      <c r="N24" s="41"/>
      <c r="O24" s="41"/>
      <c r="P24" s="41">
        <v>3</v>
      </c>
      <c r="Q24" s="41"/>
      <c r="R24" s="41"/>
      <c r="S24" s="41"/>
      <c r="T24" s="41"/>
      <c r="U24" s="41"/>
      <c r="V24" s="41">
        <v>2</v>
      </c>
      <c r="W24" s="41"/>
      <c r="X24" s="41"/>
      <c r="Y24" s="41"/>
      <c r="Z24" s="41"/>
      <c r="AA24" s="41"/>
      <c r="AB24" s="41">
        <v>26</v>
      </c>
      <c r="AC24" s="41"/>
      <c r="AD24" s="41">
        <f t="shared" si="2"/>
        <v>31</v>
      </c>
      <c r="AE24" s="43">
        <f t="shared" si="3"/>
        <v>4.7987616099071206E-2</v>
      </c>
    </row>
    <row r="25" spans="1:33" x14ac:dyDescent="0.25">
      <c r="A25" s="146"/>
      <c r="B25" s="40" t="s">
        <v>34</v>
      </c>
      <c r="C25" s="41">
        <v>15</v>
      </c>
      <c r="D25" s="41">
        <v>20</v>
      </c>
      <c r="E25" s="61">
        <f t="shared" si="4"/>
        <v>35</v>
      </c>
      <c r="F25" s="41"/>
      <c r="G25" s="42"/>
      <c r="H25" s="42"/>
      <c r="I25" s="42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>
        <v>35</v>
      </c>
      <c r="AC25" s="41"/>
      <c r="AD25" s="41">
        <f t="shared" si="2"/>
        <v>35</v>
      </c>
      <c r="AE25" s="43">
        <f t="shared" si="3"/>
        <v>5.4179566563467493E-2</v>
      </c>
    </row>
    <row r="26" spans="1:33" x14ac:dyDescent="0.25">
      <c r="A26" s="146"/>
      <c r="B26" s="40" t="s">
        <v>35</v>
      </c>
      <c r="C26" s="41">
        <v>19</v>
      </c>
      <c r="D26" s="41">
        <v>29</v>
      </c>
      <c r="E26" s="61">
        <f t="shared" si="4"/>
        <v>48</v>
      </c>
      <c r="F26" s="41"/>
      <c r="G26" s="42"/>
      <c r="H26" s="42"/>
      <c r="I26" s="42"/>
      <c r="J26" s="41"/>
      <c r="K26" s="41"/>
      <c r="L26" s="41"/>
      <c r="M26" s="41"/>
      <c r="N26" s="41"/>
      <c r="O26" s="41"/>
      <c r="P26" s="41">
        <v>43</v>
      </c>
      <c r="Q26" s="41">
        <v>1</v>
      </c>
      <c r="R26" s="41"/>
      <c r="S26" s="41"/>
      <c r="T26" s="41"/>
      <c r="U26" s="41"/>
      <c r="V26" s="41">
        <v>1</v>
      </c>
      <c r="W26" s="41"/>
      <c r="X26" s="41"/>
      <c r="Y26" s="41"/>
      <c r="Z26" s="41">
        <v>2</v>
      </c>
      <c r="AA26" s="41"/>
      <c r="AB26" s="41">
        <v>1</v>
      </c>
      <c r="AC26" s="41"/>
      <c r="AD26" s="41">
        <f t="shared" si="2"/>
        <v>48</v>
      </c>
      <c r="AE26" s="43">
        <f t="shared" si="3"/>
        <v>7.4303405572755415E-2</v>
      </c>
    </row>
    <row r="27" spans="1:33" x14ac:dyDescent="0.25">
      <c r="A27" s="146"/>
      <c r="B27" s="65" t="s">
        <v>36</v>
      </c>
      <c r="C27" s="41">
        <v>19</v>
      </c>
      <c r="D27" s="41">
        <v>42</v>
      </c>
      <c r="E27" s="61">
        <f t="shared" si="4"/>
        <v>61</v>
      </c>
      <c r="F27" s="41"/>
      <c r="G27" s="42"/>
      <c r="H27" s="42"/>
      <c r="I27" s="42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>
        <v>61</v>
      </c>
      <c r="AD27" s="41">
        <f t="shared" si="2"/>
        <v>61</v>
      </c>
      <c r="AE27" s="43">
        <f t="shared" si="3"/>
        <v>9.4427244582043338E-2</v>
      </c>
    </row>
    <row r="28" spans="1:33" x14ac:dyDescent="0.25">
      <c r="A28" s="146"/>
      <c r="B28" s="40" t="s">
        <v>37</v>
      </c>
      <c r="C28" s="41">
        <v>13</v>
      </c>
      <c r="D28" s="41">
        <v>17</v>
      </c>
      <c r="E28" s="61">
        <f t="shared" si="4"/>
        <v>30</v>
      </c>
      <c r="F28" s="41"/>
      <c r="G28" s="42"/>
      <c r="H28" s="42"/>
      <c r="I28" s="42"/>
      <c r="J28" s="41"/>
      <c r="K28" s="41"/>
      <c r="L28" s="41"/>
      <c r="M28" s="41"/>
      <c r="N28" s="41"/>
      <c r="O28" s="41"/>
      <c r="P28" s="41">
        <v>1</v>
      </c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>
        <v>29</v>
      </c>
      <c r="AC28" s="41"/>
      <c r="AD28" s="41">
        <f t="shared" si="2"/>
        <v>30</v>
      </c>
      <c r="AE28" s="43">
        <f t="shared" si="3"/>
        <v>4.6439628482972138E-2</v>
      </c>
    </row>
    <row r="29" spans="1:33" x14ac:dyDescent="0.25">
      <c r="A29" s="146"/>
      <c r="B29" s="40" t="s">
        <v>38</v>
      </c>
      <c r="C29" s="41">
        <v>19</v>
      </c>
      <c r="D29" s="41">
        <v>41</v>
      </c>
      <c r="E29" s="61">
        <f t="shared" si="4"/>
        <v>60</v>
      </c>
      <c r="F29" s="41"/>
      <c r="G29" s="42"/>
      <c r="H29" s="42"/>
      <c r="I29" s="42"/>
      <c r="J29" s="41"/>
      <c r="K29" s="41"/>
      <c r="L29" s="41"/>
      <c r="M29" s="41"/>
      <c r="N29" s="41"/>
      <c r="O29" s="41"/>
      <c r="P29" s="41">
        <v>1</v>
      </c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>
        <v>59</v>
      </c>
      <c r="AC29" s="41"/>
      <c r="AD29" s="41">
        <f t="shared" si="2"/>
        <v>60</v>
      </c>
      <c r="AE29" s="43">
        <f t="shared" si="3"/>
        <v>9.2879256965944276E-2</v>
      </c>
    </row>
    <row r="30" spans="1:33" x14ac:dyDescent="0.25">
      <c r="A30" s="146"/>
      <c r="B30" s="40" t="s">
        <v>82</v>
      </c>
      <c r="C30" s="41">
        <v>10</v>
      </c>
      <c r="D30" s="41">
        <v>12</v>
      </c>
      <c r="E30" s="41">
        <f>SUM(C30:D30)</f>
        <v>22</v>
      </c>
      <c r="F30" s="41"/>
      <c r="G30" s="42"/>
      <c r="H30" s="42"/>
      <c r="I30" s="42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>
        <v>22</v>
      </c>
      <c r="AD30" s="41">
        <f>SUM(F30:AC30)</f>
        <v>22</v>
      </c>
      <c r="AE30" s="43">
        <f t="shared" si="3"/>
        <v>3.4055727554179564E-2</v>
      </c>
    </row>
    <row r="31" spans="1:33" x14ac:dyDescent="0.25">
      <c r="A31" s="146"/>
      <c r="B31" s="40" t="s">
        <v>39</v>
      </c>
      <c r="C31" s="41">
        <v>24</v>
      </c>
      <c r="D31" s="41">
        <v>36</v>
      </c>
      <c r="E31" s="61">
        <f t="shared" si="4"/>
        <v>60</v>
      </c>
      <c r="F31" s="41"/>
      <c r="G31" s="42"/>
      <c r="H31" s="42"/>
      <c r="I31" s="42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>
        <v>60</v>
      </c>
      <c r="AD31" s="41">
        <f t="shared" si="2"/>
        <v>60</v>
      </c>
      <c r="AE31" s="43">
        <f t="shared" si="3"/>
        <v>9.2879256965944276E-2</v>
      </c>
    </row>
    <row r="32" spans="1:33" x14ac:dyDescent="0.25">
      <c r="A32" s="146"/>
      <c r="B32" s="40" t="s">
        <v>40</v>
      </c>
      <c r="C32" s="41">
        <v>13</v>
      </c>
      <c r="D32" s="41">
        <v>33</v>
      </c>
      <c r="E32" s="61">
        <f t="shared" si="4"/>
        <v>46</v>
      </c>
      <c r="F32" s="41"/>
      <c r="G32" s="42"/>
      <c r="H32" s="42"/>
      <c r="I32" s="42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>
        <v>46</v>
      </c>
      <c r="AD32" s="41">
        <f t="shared" si="2"/>
        <v>46</v>
      </c>
      <c r="AE32" s="43">
        <f t="shared" si="3"/>
        <v>7.1207430340557279E-2</v>
      </c>
    </row>
    <row r="33" spans="1:31" x14ac:dyDescent="0.25">
      <c r="A33" s="146"/>
      <c r="B33" s="40" t="s">
        <v>41</v>
      </c>
      <c r="C33" s="41">
        <v>14</v>
      </c>
      <c r="D33" s="41">
        <v>28</v>
      </c>
      <c r="E33" s="61">
        <f t="shared" si="4"/>
        <v>42</v>
      </c>
      <c r="F33" s="41">
        <v>1</v>
      </c>
      <c r="G33" s="42"/>
      <c r="H33" s="42"/>
      <c r="I33" s="42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>
        <v>40</v>
      </c>
      <c r="AC33" s="41">
        <v>1</v>
      </c>
      <c r="AD33" s="41">
        <f t="shared" si="2"/>
        <v>42</v>
      </c>
      <c r="AE33" s="43">
        <f t="shared" si="3"/>
        <v>6.5015479876160992E-2</v>
      </c>
    </row>
    <row r="34" spans="1:31" x14ac:dyDescent="0.25">
      <c r="A34" s="146"/>
      <c r="B34" s="40" t="s">
        <v>42</v>
      </c>
      <c r="C34" s="41">
        <v>17</v>
      </c>
      <c r="D34" s="41">
        <v>35</v>
      </c>
      <c r="E34" s="61">
        <f t="shared" si="4"/>
        <v>52</v>
      </c>
      <c r="F34" s="41"/>
      <c r="G34" s="42"/>
      <c r="H34" s="42"/>
      <c r="I34" s="42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>
        <v>52</v>
      </c>
      <c r="AC34" s="41"/>
      <c r="AD34" s="41">
        <f t="shared" si="2"/>
        <v>52</v>
      </c>
      <c r="AE34" s="43">
        <f t="shared" si="3"/>
        <v>8.0495356037151702E-2</v>
      </c>
    </row>
    <row r="35" spans="1:31" x14ac:dyDescent="0.25">
      <c r="A35" s="146"/>
      <c r="B35" s="65" t="s">
        <v>45</v>
      </c>
      <c r="C35" s="41">
        <v>38</v>
      </c>
      <c r="D35" s="41">
        <v>23</v>
      </c>
      <c r="E35" s="61">
        <f t="shared" si="4"/>
        <v>61</v>
      </c>
      <c r="F35" s="41"/>
      <c r="G35" s="42"/>
      <c r="H35" s="42"/>
      <c r="I35" s="42"/>
      <c r="J35" s="41"/>
      <c r="K35" s="41"/>
      <c r="L35" s="41"/>
      <c r="M35" s="41"/>
      <c r="N35" s="41"/>
      <c r="O35" s="41">
        <v>3</v>
      </c>
      <c r="P35" s="41">
        <v>1</v>
      </c>
      <c r="Q35" s="41"/>
      <c r="R35" s="41"/>
      <c r="S35" s="41"/>
      <c r="T35" s="41"/>
      <c r="U35" s="41"/>
      <c r="V35" s="41">
        <v>1</v>
      </c>
      <c r="W35" s="41"/>
      <c r="X35" s="41"/>
      <c r="Y35" s="41"/>
      <c r="Z35" s="41"/>
      <c r="AA35" s="41">
        <v>1</v>
      </c>
      <c r="AB35" s="41">
        <v>55</v>
      </c>
      <c r="AC35" s="41"/>
      <c r="AD35" s="41">
        <f>SUM(F35:AC35)</f>
        <v>61</v>
      </c>
      <c r="AE35" s="43">
        <f t="shared" si="3"/>
        <v>9.4427244582043338E-2</v>
      </c>
    </row>
    <row r="36" spans="1:31" x14ac:dyDescent="0.25">
      <c r="A36" s="146"/>
      <c r="B36" s="40" t="s">
        <v>43</v>
      </c>
      <c r="C36" s="41">
        <v>14</v>
      </c>
      <c r="D36" s="41">
        <v>17</v>
      </c>
      <c r="E36" s="61">
        <f t="shared" si="4"/>
        <v>31</v>
      </c>
      <c r="F36" s="41"/>
      <c r="G36" s="42"/>
      <c r="H36" s="42"/>
      <c r="I36" s="42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>
        <v>31</v>
      </c>
      <c r="AC36" s="41"/>
      <c r="AD36" s="41">
        <f t="shared" si="2"/>
        <v>31</v>
      </c>
      <c r="AE36" s="43">
        <f t="shared" si="3"/>
        <v>4.7987616099071206E-2</v>
      </c>
    </row>
    <row r="37" spans="1:31" x14ac:dyDescent="0.25">
      <c r="A37" s="147"/>
      <c r="B37" s="40" t="s">
        <v>44</v>
      </c>
      <c r="C37" s="41">
        <v>16</v>
      </c>
      <c r="D37" s="41">
        <v>18</v>
      </c>
      <c r="E37" s="61">
        <f t="shared" si="4"/>
        <v>34</v>
      </c>
      <c r="F37" s="41"/>
      <c r="G37" s="42"/>
      <c r="H37" s="42"/>
      <c r="I37" s="42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>
        <v>34</v>
      </c>
      <c r="AC37" s="41"/>
      <c r="AD37" s="98">
        <f t="shared" si="2"/>
        <v>34</v>
      </c>
      <c r="AE37" s="43">
        <f t="shared" si="3"/>
        <v>5.2631578947368418E-2</v>
      </c>
    </row>
    <row r="38" spans="1:31" x14ac:dyDescent="0.25">
      <c r="A38" s="129" t="s">
        <v>62</v>
      </c>
      <c r="B38" s="129"/>
      <c r="C38" s="67">
        <f>SUM(C23:C37)</f>
        <v>257</v>
      </c>
      <c r="D38" s="67">
        <f>SUM(D23:D37)</f>
        <v>389</v>
      </c>
      <c r="E38" s="68">
        <f>SUM(E23:E37)</f>
        <v>646</v>
      </c>
      <c r="F38" s="130"/>
      <c r="G38" s="131"/>
      <c r="H38" s="131"/>
      <c r="I38" s="131"/>
      <c r="J38" s="131"/>
      <c r="K38" s="131"/>
      <c r="L38" s="131"/>
      <c r="M38" s="131"/>
      <c r="N38" s="131"/>
      <c r="O38" s="131"/>
      <c r="P38" s="131"/>
      <c r="Q38" s="131"/>
      <c r="R38" s="131"/>
      <c r="S38" s="131"/>
      <c r="T38" s="131"/>
      <c r="U38" s="131"/>
      <c r="V38" s="131"/>
      <c r="W38" s="131"/>
      <c r="X38" s="131"/>
      <c r="Y38" s="131"/>
      <c r="Z38" s="131"/>
      <c r="AA38" s="131"/>
      <c r="AB38" s="131"/>
      <c r="AC38" s="132"/>
      <c r="AD38" s="67">
        <f>SUM(AD23:AD37)</f>
        <v>646</v>
      </c>
      <c r="AE38" s="69">
        <f>SUM(AE23:AE37)</f>
        <v>1</v>
      </c>
    </row>
    <row r="39" spans="1:31" x14ac:dyDescent="0.25">
      <c r="A39" s="46"/>
      <c r="B39" s="47"/>
      <c r="C39" s="48"/>
      <c r="D39" s="48"/>
      <c r="E39" s="48"/>
      <c r="F39" s="48"/>
      <c r="G39" s="49"/>
      <c r="H39" s="49"/>
      <c r="I39" s="49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</row>
    <row r="40" spans="1:31" ht="18.75" x14ac:dyDescent="0.3">
      <c r="A40" s="128" t="s">
        <v>64</v>
      </c>
      <c r="B40" s="128"/>
      <c r="C40" s="128"/>
      <c r="D40" s="128"/>
      <c r="E40" s="128"/>
      <c r="F40" s="128"/>
      <c r="G40" s="128"/>
      <c r="H40" s="128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</row>
    <row r="41" spans="1:31" x14ac:dyDescent="0.25">
      <c r="A41" s="136" t="s">
        <v>27</v>
      </c>
      <c r="B41" s="136" t="s">
        <v>31</v>
      </c>
      <c r="C41" s="142" t="s">
        <v>28</v>
      </c>
      <c r="D41" s="143"/>
      <c r="E41" s="144"/>
      <c r="F41" s="135" t="s">
        <v>24</v>
      </c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3" t="s">
        <v>25</v>
      </c>
      <c r="AE41" s="140" t="s">
        <v>26</v>
      </c>
    </row>
    <row r="42" spans="1:31" ht="108" customHeight="1" x14ac:dyDescent="0.25">
      <c r="A42" s="136"/>
      <c r="B42" s="136"/>
      <c r="C42" s="36" t="s">
        <v>30</v>
      </c>
      <c r="D42" s="36" t="s">
        <v>29</v>
      </c>
      <c r="E42" s="37" t="s">
        <v>25</v>
      </c>
      <c r="F42" s="38" t="s">
        <v>0</v>
      </c>
      <c r="G42" s="38" t="s">
        <v>1</v>
      </c>
      <c r="H42" s="38" t="s">
        <v>2</v>
      </c>
      <c r="I42" s="38" t="s">
        <v>3</v>
      </c>
      <c r="J42" s="38" t="s">
        <v>4</v>
      </c>
      <c r="K42" s="38" t="s">
        <v>5</v>
      </c>
      <c r="L42" s="38" t="s">
        <v>6</v>
      </c>
      <c r="M42" s="38" t="s">
        <v>7</v>
      </c>
      <c r="N42" s="38" t="s">
        <v>8</v>
      </c>
      <c r="O42" s="38" t="s">
        <v>9</v>
      </c>
      <c r="P42" s="38" t="s">
        <v>10</v>
      </c>
      <c r="Q42" s="38" t="s">
        <v>11</v>
      </c>
      <c r="R42" s="38" t="s">
        <v>12</v>
      </c>
      <c r="S42" s="38" t="s">
        <v>13</v>
      </c>
      <c r="T42" s="38" t="s">
        <v>14</v>
      </c>
      <c r="U42" s="38" t="s">
        <v>15</v>
      </c>
      <c r="V42" s="38" t="s">
        <v>16</v>
      </c>
      <c r="W42" s="38" t="s">
        <v>17</v>
      </c>
      <c r="X42" s="38" t="s">
        <v>18</v>
      </c>
      <c r="Y42" s="38" t="s">
        <v>19</v>
      </c>
      <c r="Z42" s="38" t="s">
        <v>20</v>
      </c>
      <c r="AA42" s="38" t="s">
        <v>21</v>
      </c>
      <c r="AB42" s="38" t="s">
        <v>22</v>
      </c>
      <c r="AC42" s="38" t="s">
        <v>23</v>
      </c>
      <c r="AD42" s="134"/>
      <c r="AE42" s="141"/>
    </row>
    <row r="43" spans="1:31" x14ac:dyDescent="0.25">
      <c r="A43" s="39" t="s">
        <v>66</v>
      </c>
      <c r="B43" s="40" t="s">
        <v>65</v>
      </c>
      <c r="C43" s="41">
        <v>15</v>
      </c>
      <c r="D43" s="41">
        <v>16</v>
      </c>
      <c r="E43" s="41">
        <f>SUM(C43:D43)</f>
        <v>31</v>
      </c>
      <c r="F43" s="42"/>
      <c r="G43" s="42"/>
      <c r="H43" s="42"/>
      <c r="I43" s="42"/>
      <c r="J43" s="41"/>
      <c r="K43" s="41"/>
      <c r="L43" s="41"/>
      <c r="M43" s="41"/>
      <c r="N43" s="41"/>
      <c r="O43" s="41">
        <v>2</v>
      </c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>
        <v>24</v>
      </c>
      <c r="AA43" s="41"/>
      <c r="AB43" s="41">
        <v>5</v>
      </c>
      <c r="AC43" s="41"/>
      <c r="AD43" s="41">
        <f t="shared" ref="AD43:AD55" si="5">SUM(F43:AC43)</f>
        <v>31</v>
      </c>
      <c r="AE43" s="43">
        <f>SUM(AD43)/SUM($AD$43:$AD$55)</f>
        <v>5.8161350844277676E-2</v>
      </c>
    </row>
    <row r="44" spans="1:31" x14ac:dyDescent="0.25">
      <c r="A44" s="39" t="s">
        <v>67</v>
      </c>
      <c r="B44" s="40" t="s">
        <v>68</v>
      </c>
      <c r="C44" s="41">
        <v>15</v>
      </c>
      <c r="D44" s="41">
        <v>16</v>
      </c>
      <c r="E44" s="41">
        <f t="shared" ref="E44:E55" si="6">SUM(C44:D44)</f>
        <v>31</v>
      </c>
      <c r="F44" s="41"/>
      <c r="G44" s="42"/>
      <c r="H44" s="42"/>
      <c r="I44" s="42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>
        <v>31</v>
      </c>
      <c r="AD44" s="41">
        <f t="shared" si="5"/>
        <v>31</v>
      </c>
      <c r="AE44" s="43">
        <f>SUM(AD44)/SUM($AD$43:$AD$55)</f>
        <v>5.8161350844277676E-2</v>
      </c>
    </row>
    <row r="45" spans="1:31" x14ac:dyDescent="0.25">
      <c r="A45" s="39" t="s">
        <v>69</v>
      </c>
      <c r="B45" s="40" t="s">
        <v>156</v>
      </c>
      <c r="C45" s="41">
        <v>25</v>
      </c>
      <c r="D45" s="41">
        <v>26</v>
      </c>
      <c r="E45" s="41">
        <f t="shared" si="6"/>
        <v>51</v>
      </c>
      <c r="F45" s="41"/>
      <c r="G45" s="42"/>
      <c r="H45" s="42"/>
      <c r="I45" s="42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>
        <v>51</v>
      </c>
      <c r="AC45" s="41"/>
      <c r="AD45" s="41">
        <f t="shared" si="5"/>
        <v>51</v>
      </c>
      <c r="AE45" s="43">
        <f>SUM(AD45)/SUM($AD$43:$AD$55)</f>
        <v>9.5684803001876179E-2</v>
      </c>
    </row>
    <row r="46" spans="1:31" x14ac:dyDescent="0.25">
      <c r="A46" s="39" t="s">
        <v>71</v>
      </c>
      <c r="B46" s="40" t="s">
        <v>72</v>
      </c>
      <c r="C46" s="41">
        <v>18</v>
      </c>
      <c r="D46" s="41">
        <v>15</v>
      </c>
      <c r="E46" s="41">
        <f t="shared" si="6"/>
        <v>33</v>
      </c>
      <c r="F46" s="41"/>
      <c r="G46" s="42"/>
      <c r="H46" s="42"/>
      <c r="I46" s="42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>
        <v>33</v>
      </c>
      <c r="AC46" s="41"/>
      <c r="AD46" s="41">
        <f t="shared" si="5"/>
        <v>33</v>
      </c>
      <c r="AE46" s="43">
        <f>SUM(AD46)/SUM($AD$43:$AD$55)</f>
        <v>6.1913696060037521E-2</v>
      </c>
    </row>
    <row r="47" spans="1:31" x14ac:dyDescent="0.25">
      <c r="A47" s="39" t="s">
        <v>66</v>
      </c>
      <c r="B47" s="40" t="s">
        <v>73</v>
      </c>
      <c r="C47" s="41">
        <v>19</v>
      </c>
      <c r="D47" s="41">
        <v>9</v>
      </c>
      <c r="E47" s="41">
        <f t="shared" si="6"/>
        <v>28</v>
      </c>
      <c r="F47" s="41"/>
      <c r="G47" s="42"/>
      <c r="H47" s="42"/>
      <c r="I47" s="42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>
        <v>28</v>
      </c>
      <c r="AC47" s="41"/>
      <c r="AD47" s="41">
        <f t="shared" si="5"/>
        <v>28</v>
      </c>
      <c r="AE47" s="43">
        <f>SUM(AD47)/SUM($AD$43:$AD$55)</f>
        <v>5.2532833020637902E-2</v>
      </c>
    </row>
    <row r="48" spans="1:31" x14ac:dyDescent="0.25">
      <c r="A48" s="39" t="s">
        <v>71</v>
      </c>
      <c r="B48" s="40" t="s">
        <v>74</v>
      </c>
      <c r="C48" s="41">
        <v>14</v>
      </c>
      <c r="D48" s="41">
        <v>28</v>
      </c>
      <c r="E48" s="41">
        <f t="shared" si="6"/>
        <v>42</v>
      </c>
      <c r="F48" s="41"/>
      <c r="G48" s="42"/>
      <c r="H48" s="42"/>
      <c r="I48" s="42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>
        <v>42</v>
      </c>
      <c r="AC48" s="41"/>
      <c r="AD48" s="41">
        <f t="shared" si="5"/>
        <v>42</v>
      </c>
      <c r="AE48" s="43">
        <f>SUM(AD48)/SUM($AD$43:$AD$55)</f>
        <v>7.879924953095685E-2</v>
      </c>
    </row>
    <row r="49" spans="1:31" x14ac:dyDescent="0.25">
      <c r="A49" s="39" t="s">
        <v>67</v>
      </c>
      <c r="B49" s="40" t="s">
        <v>75</v>
      </c>
      <c r="C49" s="41">
        <v>26</v>
      </c>
      <c r="D49" s="41">
        <v>29</v>
      </c>
      <c r="E49" s="41">
        <f t="shared" si="6"/>
        <v>55</v>
      </c>
      <c r="F49" s="41"/>
      <c r="G49" s="42"/>
      <c r="H49" s="42"/>
      <c r="I49" s="42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>
        <v>55</v>
      </c>
      <c r="AC49" s="41"/>
      <c r="AD49" s="41">
        <f t="shared" si="5"/>
        <v>55</v>
      </c>
      <c r="AE49" s="43">
        <f>SUM(AD49)/SUM($AD$43:$AD$55)</f>
        <v>0.10318949343339587</v>
      </c>
    </row>
    <row r="50" spans="1:31" x14ac:dyDescent="0.25">
      <c r="A50" s="39" t="s">
        <v>67</v>
      </c>
      <c r="B50" s="40" t="s">
        <v>76</v>
      </c>
      <c r="C50" s="41">
        <v>19</v>
      </c>
      <c r="D50" s="41">
        <v>21</v>
      </c>
      <c r="E50" s="41">
        <f t="shared" si="6"/>
        <v>40</v>
      </c>
      <c r="F50" s="41"/>
      <c r="G50" s="42"/>
      <c r="H50" s="42"/>
      <c r="I50" s="42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>
        <v>36</v>
      </c>
      <c r="AC50" s="41">
        <v>4</v>
      </c>
      <c r="AD50" s="41">
        <f t="shared" si="5"/>
        <v>40</v>
      </c>
      <c r="AE50" s="43">
        <f>SUM(AD50)/SUM($AD$43:$AD$55)</f>
        <v>7.5046904315197005E-2</v>
      </c>
    </row>
    <row r="51" spans="1:31" x14ac:dyDescent="0.25">
      <c r="A51" s="39" t="s">
        <v>71</v>
      </c>
      <c r="B51" s="40" t="s">
        <v>77</v>
      </c>
      <c r="C51" s="41">
        <v>22</v>
      </c>
      <c r="D51" s="41">
        <v>28</v>
      </c>
      <c r="E51" s="41">
        <f t="shared" si="6"/>
        <v>50</v>
      </c>
      <c r="F51" s="41"/>
      <c r="G51" s="42"/>
      <c r="H51" s="42"/>
      <c r="I51" s="42"/>
      <c r="J51" s="41"/>
      <c r="K51" s="41"/>
      <c r="L51" s="41"/>
      <c r="M51" s="41"/>
      <c r="N51" s="41"/>
      <c r="O51" s="41"/>
      <c r="P51" s="41"/>
      <c r="Q51" s="41">
        <v>50</v>
      </c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>
        <f t="shared" si="5"/>
        <v>50</v>
      </c>
      <c r="AE51" s="43">
        <f>SUM(AD51)/SUM($AD$43:$AD$55)</f>
        <v>9.3808630393996242E-2</v>
      </c>
    </row>
    <row r="52" spans="1:31" x14ac:dyDescent="0.25">
      <c r="A52" s="39" t="s">
        <v>71</v>
      </c>
      <c r="B52" s="40" t="s">
        <v>78</v>
      </c>
      <c r="C52" s="41">
        <v>21</v>
      </c>
      <c r="D52" s="41">
        <v>31</v>
      </c>
      <c r="E52" s="41">
        <f t="shared" si="6"/>
        <v>52</v>
      </c>
      <c r="F52" s="41"/>
      <c r="G52" s="42"/>
      <c r="H52" s="42"/>
      <c r="I52" s="42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>
        <v>52</v>
      </c>
      <c r="AD52" s="41">
        <f t="shared" si="5"/>
        <v>52</v>
      </c>
      <c r="AE52" s="43">
        <f>SUM(AD52)/SUM($AD$43:$AD$55)</f>
        <v>9.7560975609756101E-2</v>
      </c>
    </row>
    <row r="53" spans="1:31" x14ac:dyDescent="0.25">
      <c r="A53" s="66" t="s">
        <v>71</v>
      </c>
      <c r="B53" s="40" t="s">
        <v>71</v>
      </c>
      <c r="C53" s="41">
        <v>7</v>
      </c>
      <c r="D53" s="41">
        <v>13</v>
      </c>
      <c r="E53" s="41">
        <f t="shared" ref="E53" si="7">SUM(C53:D53)</f>
        <v>20</v>
      </c>
      <c r="F53" s="41"/>
      <c r="G53" s="42"/>
      <c r="H53" s="42"/>
      <c r="I53" s="42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>
        <v>20</v>
      </c>
      <c r="AD53" s="41">
        <f t="shared" ref="AD53" si="8">SUM(F53:AC53)</f>
        <v>20</v>
      </c>
      <c r="AE53" s="43">
        <f>SUM(AD53)/SUM($AD$43:$AD$55)</f>
        <v>3.7523452157598502E-2</v>
      </c>
    </row>
    <row r="54" spans="1:31" x14ac:dyDescent="0.25">
      <c r="A54" s="39" t="s">
        <v>67</v>
      </c>
      <c r="B54" s="40" t="s">
        <v>79</v>
      </c>
      <c r="C54" s="41">
        <v>28</v>
      </c>
      <c r="D54" s="41">
        <v>18</v>
      </c>
      <c r="E54" s="41">
        <f t="shared" si="6"/>
        <v>46</v>
      </c>
      <c r="F54" s="41"/>
      <c r="G54" s="42"/>
      <c r="H54" s="42"/>
      <c r="I54" s="42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>
        <v>46</v>
      </c>
      <c r="AC54" s="41"/>
      <c r="AD54" s="41">
        <f t="shared" si="5"/>
        <v>46</v>
      </c>
      <c r="AE54" s="43">
        <f>SUM(AD54)/SUM($AD$43:$AD$55)</f>
        <v>8.6303939962476553E-2</v>
      </c>
    </row>
    <row r="55" spans="1:31" x14ac:dyDescent="0.25">
      <c r="A55" s="39" t="s">
        <v>71</v>
      </c>
      <c r="B55" s="40" t="s">
        <v>80</v>
      </c>
      <c r="C55" s="41">
        <v>23</v>
      </c>
      <c r="D55" s="41">
        <v>31</v>
      </c>
      <c r="E55" s="41">
        <f t="shared" si="6"/>
        <v>54</v>
      </c>
      <c r="F55" s="41"/>
      <c r="G55" s="42"/>
      <c r="H55" s="42"/>
      <c r="I55" s="42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>
        <v>54</v>
      </c>
      <c r="AC55" s="41"/>
      <c r="AD55" s="41">
        <f t="shared" si="5"/>
        <v>54</v>
      </c>
      <c r="AE55" s="43">
        <f>SUM(AD55)/SUM($AD$43:$AD$55)</f>
        <v>0.10131332082551595</v>
      </c>
    </row>
    <row r="56" spans="1:31" x14ac:dyDescent="0.25">
      <c r="A56" s="129" t="s">
        <v>62</v>
      </c>
      <c r="B56" s="129"/>
      <c r="C56" s="67">
        <f>SUM(C43:C55)</f>
        <v>252</v>
      </c>
      <c r="D56" s="67">
        <f>SUM(D43:D55)</f>
        <v>281</v>
      </c>
      <c r="E56" s="68">
        <f>SUM(E43:E55)</f>
        <v>533</v>
      </c>
      <c r="F56" s="130"/>
      <c r="G56" s="131"/>
      <c r="H56" s="131"/>
      <c r="I56" s="131"/>
      <c r="J56" s="131"/>
      <c r="K56" s="131"/>
      <c r="L56" s="131"/>
      <c r="M56" s="131"/>
      <c r="N56" s="131"/>
      <c r="O56" s="131"/>
      <c r="P56" s="131"/>
      <c r="Q56" s="131"/>
      <c r="R56" s="131"/>
      <c r="S56" s="131"/>
      <c r="T56" s="131"/>
      <c r="U56" s="131"/>
      <c r="V56" s="131"/>
      <c r="W56" s="131"/>
      <c r="X56" s="131"/>
      <c r="Y56" s="131"/>
      <c r="Z56" s="131"/>
      <c r="AA56" s="131"/>
      <c r="AB56" s="131"/>
      <c r="AC56" s="132"/>
      <c r="AD56" s="67">
        <f>SUM(AD43:AD55)</f>
        <v>533</v>
      </c>
      <c r="AE56" s="69">
        <f>SUM(AE43:AE55)</f>
        <v>1</v>
      </c>
    </row>
    <row r="57" spans="1:31" x14ac:dyDescent="0.25">
      <c r="C57" s="45"/>
      <c r="D57" s="45"/>
      <c r="E57" s="45"/>
      <c r="F57" s="45"/>
    </row>
    <row r="58" spans="1:31" ht="18.75" x14ac:dyDescent="0.3">
      <c r="A58" s="128" t="s">
        <v>92</v>
      </c>
      <c r="B58" s="128"/>
      <c r="C58" s="128"/>
      <c r="D58" s="128"/>
      <c r="E58" s="128"/>
      <c r="F58" s="128"/>
      <c r="G58" s="128"/>
      <c r="H58" s="128"/>
      <c r="I58" s="128"/>
      <c r="J58" s="128"/>
      <c r="K58" s="128"/>
      <c r="L58" s="128"/>
      <c r="M58" s="128"/>
      <c r="N58" s="128"/>
      <c r="O58" s="128"/>
      <c r="P58" s="128"/>
      <c r="Q58" s="128"/>
      <c r="R58" s="128"/>
      <c r="S58" s="128"/>
      <c r="T58" s="128"/>
      <c r="U58" s="128"/>
      <c r="V58" s="128"/>
      <c r="W58" s="128"/>
      <c r="X58" s="128"/>
      <c r="Y58" s="128"/>
      <c r="Z58" s="128"/>
      <c r="AA58" s="128"/>
      <c r="AB58" s="128"/>
      <c r="AC58" s="128"/>
      <c r="AD58" s="128"/>
      <c r="AE58" s="128"/>
    </row>
    <row r="59" spans="1:31" x14ac:dyDescent="0.25">
      <c r="A59" s="136" t="s">
        <v>27</v>
      </c>
      <c r="B59" s="136" t="s">
        <v>31</v>
      </c>
      <c r="C59" s="137" t="s">
        <v>28</v>
      </c>
      <c r="D59" s="138"/>
      <c r="E59" s="139"/>
      <c r="F59" s="135" t="s">
        <v>24</v>
      </c>
      <c r="G59" s="135"/>
      <c r="H59" s="135"/>
      <c r="I59" s="135"/>
      <c r="J59" s="135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  <c r="V59" s="135"/>
      <c r="W59" s="135"/>
      <c r="X59" s="135"/>
      <c r="Y59" s="135"/>
      <c r="Z59" s="135"/>
      <c r="AA59" s="135"/>
      <c r="AB59" s="135"/>
      <c r="AC59" s="135"/>
      <c r="AD59" s="133" t="s">
        <v>25</v>
      </c>
      <c r="AE59" s="140" t="s">
        <v>26</v>
      </c>
    </row>
    <row r="60" spans="1:31" ht="99.75" x14ac:dyDescent="0.25">
      <c r="A60" s="136"/>
      <c r="B60" s="136"/>
      <c r="C60" s="36" t="s">
        <v>30</v>
      </c>
      <c r="D60" s="36" t="s">
        <v>29</v>
      </c>
      <c r="E60" s="37" t="s">
        <v>25</v>
      </c>
      <c r="F60" s="38" t="s">
        <v>0</v>
      </c>
      <c r="G60" s="38" t="s">
        <v>1</v>
      </c>
      <c r="H60" s="38" t="s">
        <v>2</v>
      </c>
      <c r="I60" s="38" t="s">
        <v>3</v>
      </c>
      <c r="J60" s="38" t="s">
        <v>4</v>
      </c>
      <c r="K60" s="38" t="s">
        <v>5</v>
      </c>
      <c r="L60" s="38" t="s">
        <v>6</v>
      </c>
      <c r="M60" s="38" t="s">
        <v>7</v>
      </c>
      <c r="N60" s="38" t="s">
        <v>8</v>
      </c>
      <c r="O60" s="38" t="s">
        <v>9</v>
      </c>
      <c r="P60" s="38" t="s">
        <v>10</v>
      </c>
      <c r="Q60" s="38" t="s">
        <v>11</v>
      </c>
      <c r="R60" s="38" t="s">
        <v>12</v>
      </c>
      <c r="S60" s="38" t="s">
        <v>13</v>
      </c>
      <c r="T60" s="38" t="s">
        <v>14</v>
      </c>
      <c r="U60" s="38" t="s">
        <v>15</v>
      </c>
      <c r="V60" s="38" t="s">
        <v>16</v>
      </c>
      <c r="W60" s="38" t="s">
        <v>17</v>
      </c>
      <c r="X60" s="38" t="s">
        <v>18</v>
      </c>
      <c r="Y60" s="38" t="s">
        <v>19</v>
      </c>
      <c r="Z60" s="38" t="s">
        <v>20</v>
      </c>
      <c r="AA60" s="38" t="s">
        <v>21</v>
      </c>
      <c r="AB60" s="38" t="s">
        <v>22</v>
      </c>
      <c r="AC60" s="38" t="s">
        <v>23</v>
      </c>
      <c r="AD60" s="134"/>
      <c r="AE60" s="141"/>
    </row>
    <row r="61" spans="1:31" x14ac:dyDescent="0.25">
      <c r="A61" s="39" t="s">
        <v>83</v>
      </c>
      <c r="B61" s="40" t="s">
        <v>54</v>
      </c>
      <c r="C61" s="41">
        <v>19</v>
      </c>
      <c r="D61" s="41">
        <v>30</v>
      </c>
      <c r="E61" s="41">
        <f>SUM(C61:D61)</f>
        <v>49</v>
      </c>
      <c r="F61" s="42"/>
      <c r="G61" s="42"/>
      <c r="H61" s="42"/>
      <c r="I61" s="42"/>
      <c r="J61" s="41"/>
      <c r="K61" s="41"/>
      <c r="L61" s="41"/>
      <c r="M61" s="41"/>
      <c r="N61" s="41"/>
      <c r="O61" s="41"/>
      <c r="P61" s="41">
        <v>48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>
        <v>1</v>
      </c>
      <c r="AC61" s="41"/>
      <c r="AD61" s="41">
        <f t="shared" ref="AD61:AD76" si="9">SUM(F61:AC61)</f>
        <v>49</v>
      </c>
      <c r="AE61" s="43">
        <f>SUM(AD61)/SUM($AD$61:$AD$76)</f>
        <v>6.4052287581699341E-2</v>
      </c>
    </row>
    <row r="62" spans="1:31" x14ac:dyDescent="0.25">
      <c r="A62" s="39" t="s">
        <v>84</v>
      </c>
      <c r="B62" s="40" t="s">
        <v>55</v>
      </c>
      <c r="C62" s="41">
        <v>24</v>
      </c>
      <c r="D62" s="41">
        <v>28</v>
      </c>
      <c r="E62" s="41">
        <f t="shared" ref="E62:E76" si="10">SUM(C62:D62)</f>
        <v>52</v>
      </c>
      <c r="F62" s="41"/>
      <c r="G62" s="42"/>
      <c r="H62" s="42"/>
      <c r="I62" s="42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>
        <v>52</v>
      </c>
      <c r="AD62" s="41">
        <f t="shared" si="9"/>
        <v>52</v>
      </c>
      <c r="AE62" s="43">
        <f>SUM(AD62)/SUM($AD$61:$AD$76)</f>
        <v>6.7973856209150321E-2</v>
      </c>
    </row>
    <row r="63" spans="1:31" x14ac:dyDescent="0.25">
      <c r="A63" s="39" t="s">
        <v>85</v>
      </c>
      <c r="B63" s="65" t="s">
        <v>56</v>
      </c>
      <c r="C63" s="41">
        <v>23</v>
      </c>
      <c r="D63" s="41">
        <v>23</v>
      </c>
      <c r="E63" s="41">
        <f t="shared" si="10"/>
        <v>46</v>
      </c>
      <c r="F63" s="41"/>
      <c r="G63" s="42"/>
      <c r="H63" s="42"/>
      <c r="I63" s="42">
        <v>46</v>
      </c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>
        <f t="shared" si="9"/>
        <v>46</v>
      </c>
      <c r="AE63" s="43">
        <f>SUM(AD63)/SUM($AD$61:$AD$76)</f>
        <v>6.0130718954248367E-2</v>
      </c>
    </row>
    <row r="64" spans="1:31" x14ac:dyDescent="0.25">
      <c r="A64" s="39" t="s">
        <v>83</v>
      </c>
      <c r="B64" s="40" t="s">
        <v>57</v>
      </c>
      <c r="C64" s="41">
        <v>14</v>
      </c>
      <c r="D64" s="41">
        <v>17</v>
      </c>
      <c r="E64" s="41">
        <f t="shared" si="10"/>
        <v>31</v>
      </c>
      <c r="F64" s="41"/>
      <c r="G64" s="42"/>
      <c r="H64" s="42"/>
      <c r="I64" s="42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>
        <v>31</v>
      </c>
      <c r="AC64" s="41"/>
      <c r="AD64" s="41">
        <f t="shared" si="9"/>
        <v>31</v>
      </c>
      <c r="AE64" s="43">
        <f>SUM(AD64)/SUM($AD$61:$AD$76)</f>
        <v>4.0522875816993466E-2</v>
      </c>
    </row>
    <row r="65" spans="1:31" x14ac:dyDescent="0.25">
      <c r="A65" s="39" t="s">
        <v>85</v>
      </c>
      <c r="B65" s="40" t="s">
        <v>58</v>
      </c>
      <c r="C65" s="41">
        <v>10</v>
      </c>
      <c r="D65" s="41">
        <v>28</v>
      </c>
      <c r="E65" s="41">
        <f t="shared" si="10"/>
        <v>38</v>
      </c>
      <c r="F65" s="41"/>
      <c r="G65" s="42"/>
      <c r="H65" s="42"/>
      <c r="I65" s="42">
        <v>21</v>
      </c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>
        <v>17</v>
      </c>
      <c r="AD65" s="41">
        <f t="shared" si="9"/>
        <v>38</v>
      </c>
      <c r="AE65" s="43">
        <f>SUM(AD65)/SUM($AD$61:$AD$76)</f>
        <v>4.9673202614379082E-2</v>
      </c>
    </row>
    <row r="66" spans="1:31" x14ac:dyDescent="0.25">
      <c r="A66" s="39" t="s">
        <v>84</v>
      </c>
      <c r="B66" s="40" t="s">
        <v>59</v>
      </c>
      <c r="C66" s="41">
        <v>27</v>
      </c>
      <c r="D66" s="41">
        <v>22</v>
      </c>
      <c r="E66" s="41">
        <f t="shared" si="10"/>
        <v>49</v>
      </c>
      <c r="F66" s="41"/>
      <c r="G66" s="42"/>
      <c r="H66" s="42"/>
      <c r="I66" s="42">
        <v>2</v>
      </c>
      <c r="J66" s="41"/>
      <c r="K66" s="41"/>
      <c r="L66" s="41"/>
      <c r="M66" s="41"/>
      <c r="N66" s="41"/>
      <c r="O66" s="41"/>
      <c r="P66" s="41"/>
      <c r="Q66" s="41"/>
      <c r="R66" s="41"/>
      <c r="S66" s="41">
        <v>8</v>
      </c>
      <c r="T66" s="41"/>
      <c r="U66" s="41"/>
      <c r="V66" s="41"/>
      <c r="W66" s="41"/>
      <c r="X66" s="41"/>
      <c r="Y66" s="41"/>
      <c r="Z66" s="41"/>
      <c r="AA66" s="41"/>
      <c r="AB66" s="41"/>
      <c r="AC66" s="41">
        <v>39</v>
      </c>
      <c r="AD66" s="41">
        <f t="shared" si="9"/>
        <v>49</v>
      </c>
      <c r="AE66" s="43">
        <f>SUM(AD66)/SUM($AD$61:$AD$76)</f>
        <v>6.4052287581699341E-2</v>
      </c>
    </row>
    <row r="67" spans="1:31" x14ac:dyDescent="0.25">
      <c r="A67" s="39" t="s">
        <v>84</v>
      </c>
      <c r="B67" s="40" t="s">
        <v>46</v>
      </c>
      <c r="C67" s="41">
        <v>35</v>
      </c>
      <c r="D67" s="41">
        <v>20</v>
      </c>
      <c r="E67" s="41">
        <f t="shared" si="10"/>
        <v>55</v>
      </c>
      <c r="F67" s="41"/>
      <c r="G67" s="42"/>
      <c r="H67" s="42"/>
      <c r="I67" s="42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>
        <v>55</v>
      </c>
      <c r="AC67" s="41"/>
      <c r="AD67" s="41">
        <f t="shared" si="9"/>
        <v>55</v>
      </c>
      <c r="AE67" s="43">
        <f>SUM(AD67)/SUM($AD$61:$AD$76)</f>
        <v>7.1895424836601302E-2</v>
      </c>
    </row>
    <row r="68" spans="1:31" x14ac:dyDescent="0.25">
      <c r="A68" s="39" t="s">
        <v>85</v>
      </c>
      <c r="B68" s="40" t="s">
        <v>47</v>
      </c>
      <c r="C68" s="41">
        <v>16</v>
      </c>
      <c r="D68" s="41">
        <v>40</v>
      </c>
      <c r="E68" s="41">
        <f t="shared" si="10"/>
        <v>56</v>
      </c>
      <c r="F68" s="41"/>
      <c r="G68" s="42"/>
      <c r="H68" s="42"/>
      <c r="I68" s="42">
        <v>52</v>
      </c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>
        <v>4</v>
      </c>
      <c r="AC68" s="41"/>
      <c r="AD68" s="41">
        <f t="shared" si="9"/>
        <v>56</v>
      </c>
      <c r="AE68" s="43">
        <f>SUM(AD68)/SUM($AD$61:$AD$76)</f>
        <v>7.3202614379084971E-2</v>
      </c>
    </row>
    <row r="69" spans="1:31" x14ac:dyDescent="0.25">
      <c r="A69" s="39" t="s">
        <v>86</v>
      </c>
      <c r="B69" s="40" t="s">
        <v>48</v>
      </c>
      <c r="C69" s="41">
        <v>9</v>
      </c>
      <c r="D69" s="41">
        <v>30</v>
      </c>
      <c r="E69" s="60">
        <f t="shared" si="10"/>
        <v>39</v>
      </c>
      <c r="F69" s="41">
        <v>1</v>
      </c>
      <c r="G69" s="42"/>
      <c r="H69" s="42"/>
      <c r="I69" s="42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>
        <v>36</v>
      </c>
      <c r="W69" s="41"/>
      <c r="X69" s="41"/>
      <c r="Y69" s="41"/>
      <c r="Z69" s="41"/>
      <c r="AA69" s="41"/>
      <c r="AB69" s="41">
        <v>2</v>
      </c>
      <c r="AC69" s="41"/>
      <c r="AD69" s="41">
        <f t="shared" si="9"/>
        <v>39</v>
      </c>
      <c r="AE69" s="43">
        <f>SUM(AD69)/SUM($AD$61:$AD$76)</f>
        <v>5.0980392156862744E-2</v>
      </c>
    </row>
    <row r="70" spans="1:31" x14ac:dyDescent="0.25">
      <c r="A70" s="39" t="s">
        <v>86</v>
      </c>
      <c r="B70" s="40" t="s">
        <v>157</v>
      </c>
      <c r="C70" s="41">
        <v>19</v>
      </c>
      <c r="D70" s="41">
        <v>26</v>
      </c>
      <c r="E70" s="60">
        <f t="shared" si="10"/>
        <v>45</v>
      </c>
      <c r="F70" s="41">
        <v>6</v>
      </c>
      <c r="G70" s="42"/>
      <c r="H70" s="42"/>
      <c r="I70" s="42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>
        <v>36</v>
      </c>
      <c r="W70" s="41"/>
      <c r="X70" s="41"/>
      <c r="Y70" s="41"/>
      <c r="Z70" s="41"/>
      <c r="AA70" s="41"/>
      <c r="AB70" s="41">
        <v>3</v>
      </c>
      <c r="AC70" s="41"/>
      <c r="AD70" s="41">
        <f t="shared" si="9"/>
        <v>45</v>
      </c>
      <c r="AE70" s="43">
        <f>SUM(AD70)/SUM($AD$61:$AD$76)</f>
        <v>5.8823529411764705E-2</v>
      </c>
    </row>
    <row r="71" spans="1:31" x14ac:dyDescent="0.25">
      <c r="A71" s="39" t="s">
        <v>84</v>
      </c>
      <c r="B71" s="40" t="s">
        <v>49</v>
      </c>
      <c r="C71" s="41">
        <v>37</v>
      </c>
      <c r="D71" s="41">
        <v>14</v>
      </c>
      <c r="E71" s="41">
        <f t="shared" si="10"/>
        <v>51</v>
      </c>
      <c r="F71" s="41"/>
      <c r="G71" s="42"/>
      <c r="H71" s="42"/>
      <c r="I71" s="42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>
        <v>51</v>
      </c>
      <c r="AD71" s="41">
        <f t="shared" si="9"/>
        <v>51</v>
      </c>
      <c r="AE71" s="43">
        <f>SUM(AD71)/SUM($AD$61:$AD$76)</f>
        <v>6.6666666666666666E-2</v>
      </c>
    </row>
    <row r="72" spans="1:31" x14ac:dyDescent="0.25">
      <c r="A72" s="39" t="s">
        <v>83</v>
      </c>
      <c r="B72" s="40" t="s">
        <v>50</v>
      </c>
      <c r="C72" s="41">
        <v>7</v>
      </c>
      <c r="D72" s="41">
        <v>23</v>
      </c>
      <c r="E72" s="41">
        <f t="shared" si="10"/>
        <v>30</v>
      </c>
      <c r="F72" s="41"/>
      <c r="G72" s="42"/>
      <c r="H72" s="42"/>
      <c r="I72" s="42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>
        <v>30</v>
      </c>
      <c r="AD72" s="41">
        <f t="shared" si="9"/>
        <v>30</v>
      </c>
      <c r="AE72" s="43">
        <f>SUM(AD72)/SUM($AD$61:$AD$76)</f>
        <v>3.9215686274509803E-2</v>
      </c>
    </row>
    <row r="73" spans="1:31" x14ac:dyDescent="0.25">
      <c r="A73" s="39" t="s">
        <v>87</v>
      </c>
      <c r="B73" s="40" t="s">
        <v>51</v>
      </c>
      <c r="C73" s="41">
        <v>13</v>
      </c>
      <c r="D73" s="41">
        <v>24</v>
      </c>
      <c r="E73" s="41">
        <f t="shared" si="10"/>
        <v>37</v>
      </c>
      <c r="F73" s="41"/>
      <c r="G73" s="42"/>
      <c r="H73" s="42"/>
      <c r="I73" s="42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>
        <v>37</v>
      </c>
      <c r="X73" s="41"/>
      <c r="Y73" s="41"/>
      <c r="Z73" s="41"/>
      <c r="AA73" s="41"/>
      <c r="AB73" s="41"/>
      <c r="AC73" s="41"/>
      <c r="AD73" s="41">
        <f t="shared" si="9"/>
        <v>37</v>
      </c>
      <c r="AE73" s="43">
        <f>SUM(AD73)/SUM($AD$61:$AD$76)</f>
        <v>4.8366013071895426E-2</v>
      </c>
    </row>
    <row r="74" spans="1:31" x14ac:dyDescent="0.25">
      <c r="A74" s="39" t="s">
        <v>84</v>
      </c>
      <c r="B74" s="65" t="s">
        <v>153</v>
      </c>
      <c r="C74" s="41">
        <v>18</v>
      </c>
      <c r="D74" s="41">
        <v>40</v>
      </c>
      <c r="E74" s="41">
        <f t="shared" si="10"/>
        <v>58</v>
      </c>
      <c r="F74" s="41"/>
      <c r="G74" s="42"/>
      <c r="H74" s="42"/>
      <c r="I74" s="42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>
        <v>58</v>
      </c>
      <c r="AD74" s="41">
        <f t="shared" si="9"/>
        <v>58</v>
      </c>
      <c r="AE74" s="43">
        <f>SUM(AD74)/SUM($AD$61:$AD$76)</f>
        <v>7.5816993464052282E-2</v>
      </c>
    </row>
    <row r="75" spans="1:31" x14ac:dyDescent="0.25">
      <c r="A75" s="39" t="s">
        <v>84</v>
      </c>
      <c r="B75" s="65" t="s">
        <v>52</v>
      </c>
      <c r="C75" s="41">
        <v>27</v>
      </c>
      <c r="D75" s="41">
        <v>33</v>
      </c>
      <c r="E75" s="41">
        <f t="shared" si="10"/>
        <v>60</v>
      </c>
      <c r="F75" s="41"/>
      <c r="G75" s="42"/>
      <c r="H75" s="42"/>
      <c r="I75" s="42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>
        <v>60</v>
      </c>
      <c r="AD75" s="41">
        <f t="shared" si="9"/>
        <v>60</v>
      </c>
      <c r="AE75" s="43">
        <f>SUM(AD75)/SUM($AD$61:$AD$76)</f>
        <v>7.8431372549019607E-2</v>
      </c>
    </row>
    <row r="76" spans="1:31" x14ac:dyDescent="0.25">
      <c r="A76" s="39" t="s">
        <v>83</v>
      </c>
      <c r="B76" s="40" t="s">
        <v>53</v>
      </c>
      <c r="C76" s="41">
        <v>19</v>
      </c>
      <c r="D76" s="41">
        <v>50</v>
      </c>
      <c r="E76" s="41">
        <f t="shared" si="10"/>
        <v>69</v>
      </c>
      <c r="F76" s="41"/>
      <c r="G76" s="42"/>
      <c r="H76" s="42"/>
      <c r="I76" s="42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>
        <v>69</v>
      </c>
      <c r="AD76" s="41">
        <f t="shared" si="9"/>
        <v>69</v>
      </c>
      <c r="AE76" s="43">
        <f>SUM(AD76)/SUM($AD$61:$AD$76)</f>
        <v>9.0196078431372548E-2</v>
      </c>
    </row>
    <row r="77" spans="1:31" x14ac:dyDescent="0.25">
      <c r="A77" s="129" t="s">
        <v>62</v>
      </c>
      <c r="B77" s="129"/>
      <c r="C77" s="67">
        <f>SUM(C61:C76)</f>
        <v>317</v>
      </c>
      <c r="D77" s="67">
        <f>SUM(D61:D76)</f>
        <v>448</v>
      </c>
      <c r="E77" s="68">
        <f>SUM(E61:E76)</f>
        <v>765</v>
      </c>
      <c r="F77" s="130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1"/>
      <c r="Z77" s="131"/>
      <c r="AA77" s="131"/>
      <c r="AB77" s="131"/>
      <c r="AC77" s="132"/>
      <c r="AD77" s="67">
        <f>SUM(AD61:AD76)</f>
        <v>765</v>
      </c>
      <c r="AE77" s="69">
        <f>SUM(AE61:AE76)</f>
        <v>0.99999999999999989</v>
      </c>
    </row>
    <row r="78" spans="1:31" x14ac:dyDescent="0.25">
      <c r="C78" s="45"/>
      <c r="D78" s="45"/>
      <c r="E78" s="45"/>
      <c r="F78" s="45"/>
    </row>
    <row r="79" spans="1:31" ht="18.75" x14ac:dyDescent="0.3">
      <c r="A79" s="128" t="s">
        <v>135</v>
      </c>
      <c r="B79" s="128"/>
      <c r="C79" s="128"/>
      <c r="D79" s="128"/>
      <c r="E79" s="128"/>
      <c r="F79" s="128"/>
      <c r="G79" s="128"/>
      <c r="H79" s="128"/>
      <c r="I79" s="128"/>
      <c r="J79" s="128"/>
      <c r="K79" s="128"/>
      <c r="L79" s="128"/>
      <c r="M79" s="128"/>
      <c r="N79" s="128"/>
      <c r="O79" s="128"/>
      <c r="P79" s="128"/>
      <c r="Q79" s="128"/>
      <c r="R79" s="128"/>
      <c r="S79" s="128"/>
      <c r="T79" s="128"/>
      <c r="U79" s="128"/>
      <c r="V79" s="128"/>
      <c r="W79" s="128"/>
      <c r="X79" s="128"/>
      <c r="Y79" s="128"/>
      <c r="Z79" s="128"/>
      <c r="AA79" s="128"/>
      <c r="AB79" s="128"/>
      <c r="AC79" s="128"/>
      <c r="AD79" s="128"/>
      <c r="AE79" s="128"/>
    </row>
    <row r="80" spans="1:31" ht="27" customHeight="1" x14ac:dyDescent="0.25">
      <c r="A80" s="136" t="s">
        <v>27</v>
      </c>
      <c r="B80" s="136" t="s">
        <v>31</v>
      </c>
      <c r="C80" s="137" t="s">
        <v>28</v>
      </c>
      <c r="D80" s="138"/>
      <c r="E80" s="139"/>
      <c r="F80" s="135" t="s">
        <v>24</v>
      </c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5"/>
      <c r="S80" s="135"/>
      <c r="T80" s="135"/>
      <c r="U80" s="135"/>
      <c r="V80" s="135"/>
      <c r="W80" s="135"/>
      <c r="X80" s="135"/>
      <c r="Y80" s="135"/>
      <c r="Z80" s="135"/>
      <c r="AA80" s="135"/>
      <c r="AB80" s="135"/>
      <c r="AC80" s="135"/>
      <c r="AD80" s="133" t="s">
        <v>25</v>
      </c>
      <c r="AE80" s="140" t="s">
        <v>26</v>
      </c>
    </row>
    <row r="81" spans="1:31" ht="99.75" x14ac:dyDescent="0.25">
      <c r="A81" s="136"/>
      <c r="B81" s="136"/>
      <c r="C81" s="36" t="s">
        <v>30</v>
      </c>
      <c r="D81" s="36" t="s">
        <v>29</v>
      </c>
      <c r="E81" s="37" t="s">
        <v>25</v>
      </c>
      <c r="F81" s="38" t="s">
        <v>0</v>
      </c>
      <c r="G81" s="38" t="s">
        <v>1</v>
      </c>
      <c r="H81" s="38" t="s">
        <v>2</v>
      </c>
      <c r="I81" s="38" t="s">
        <v>3</v>
      </c>
      <c r="J81" s="38" t="s">
        <v>4</v>
      </c>
      <c r="K81" s="38" t="s">
        <v>5</v>
      </c>
      <c r="L81" s="38" t="s">
        <v>6</v>
      </c>
      <c r="M81" s="38" t="s">
        <v>7</v>
      </c>
      <c r="N81" s="38" t="s">
        <v>8</v>
      </c>
      <c r="O81" s="38" t="s">
        <v>9</v>
      </c>
      <c r="P81" s="38" t="s">
        <v>10</v>
      </c>
      <c r="Q81" s="38" t="s">
        <v>11</v>
      </c>
      <c r="R81" s="38" t="s">
        <v>12</v>
      </c>
      <c r="S81" s="38" t="s">
        <v>13</v>
      </c>
      <c r="T81" s="38" t="s">
        <v>14</v>
      </c>
      <c r="U81" s="38" t="s">
        <v>15</v>
      </c>
      <c r="V81" s="38" t="s">
        <v>16</v>
      </c>
      <c r="W81" s="38" t="s">
        <v>17</v>
      </c>
      <c r="X81" s="38" t="s">
        <v>18</v>
      </c>
      <c r="Y81" s="38" t="s">
        <v>19</v>
      </c>
      <c r="Z81" s="38" t="s">
        <v>20</v>
      </c>
      <c r="AA81" s="38" t="s">
        <v>21</v>
      </c>
      <c r="AB81" s="38" t="s">
        <v>22</v>
      </c>
      <c r="AC81" s="38" t="s">
        <v>23</v>
      </c>
      <c r="AD81" s="134"/>
      <c r="AE81" s="141"/>
    </row>
    <row r="82" spans="1:31" x14ac:dyDescent="0.25">
      <c r="A82" s="39" t="s">
        <v>106</v>
      </c>
      <c r="B82" s="40" t="s">
        <v>107</v>
      </c>
      <c r="C82" s="41">
        <v>28</v>
      </c>
      <c r="D82" s="41">
        <v>13</v>
      </c>
      <c r="E82" s="41">
        <f>SUM(C82:D82)</f>
        <v>41</v>
      </c>
      <c r="F82" s="42"/>
      <c r="G82" s="42"/>
      <c r="H82" s="42"/>
      <c r="I82" s="42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>
        <v>41</v>
      </c>
      <c r="AC82" s="41"/>
      <c r="AD82" s="41">
        <f t="shared" ref="AD82:AD94" si="11">SUM(F82:AC82)</f>
        <v>41</v>
      </c>
      <c r="AE82" s="43">
        <f t="shared" ref="AE82:AE95" si="12">SUM(AD82)/SUM($AD$82:$AD$94)</f>
        <v>7.7798861480075907E-2</v>
      </c>
    </row>
    <row r="83" spans="1:31" x14ac:dyDescent="0.25">
      <c r="A83" s="39" t="s">
        <v>108</v>
      </c>
      <c r="B83" s="40" t="s">
        <v>109</v>
      </c>
      <c r="C83" s="41">
        <v>9</v>
      </c>
      <c r="D83" s="41">
        <v>21</v>
      </c>
      <c r="E83" s="41">
        <f t="shared" ref="E83:E94" si="13">SUM(C83:D83)</f>
        <v>30</v>
      </c>
      <c r="F83" s="41"/>
      <c r="G83" s="42"/>
      <c r="H83" s="42">
        <v>1</v>
      </c>
      <c r="I83" s="42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>
        <v>29</v>
      </c>
      <c r="AD83" s="41">
        <f t="shared" si="11"/>
        <v>30</v>
      </c>
      <c r="AE83" s="43">
        <f t="shared" si="12"/>
        <v>5.6925996204933584E-2</v>
      </c>
    </row>
    <row r="84" spans="1:31" x14ac:dyDescent="0.25">
      <c r="A84" s="39" t="s">
        <v>106</v>
      </c>
      <c r="B84" s="40" t="s">
        <v>106</v>
      </c>
      <c r="C84" s="41">
        <v>16</v>
      </c>
      <c r="D84" s="41">
        <v>34</v>
      </c>
      <c r="E84" s="41">
        <f t="shared" si="13"/>
        <v>50</v>
      </c>
      <c r="F84" s="41"/>
      <c r="G84" s="42"/>
      <c r="H84" s="42"/>
      <c r="I84" s="42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>
        <v>50</v>
      </c>
      <c r="AC84" s="41"/>
      <c r="AD84" s="41">
        <f t="shared" si="11"/>
        <v>50</v>
      </c>
      <c r="AE84" s="43">
        <f t="shared" si="12"/>
        <v>9.4876660341555979E-2</v>
      </c>
    </row>
    <row r="85" spans="1:31" x14ac:dyDescent="0.25">
      <c r="A85" s="39" t="s">
        <v>108</v>
      </c>
      <c r="B85" s="40" t="s">
        <v>110</v>
      </c>
      <c r="C85" s="41">
        <v>16</v>
      </c>
      <c r="D85" s="41">
        <v>17</v>
      </c>
      <c r="E85" s="41">
        <f t="shared" si="13"/>
        <v>33</v>
      </c>
      <c r="F85" s="41"/>
      <c r="G85" s="42"/>
      <c r="H85" s="42"/>
      <c r="I85" s="42"/>
      <c r="J85" s="41"/>
      <c r="K85" s="41"/>
      <c r="L85" s="41"/>
      <c r="M85" s="41"/>
      <c r="N85" s="41"/>
      <c r="O85" s="41"/>
      <c r="P85" s="41"/>
      <c r="Q85" s="41">
        <v>17</v>
      </c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>
        <v>16</v>
      </c>
      <c r="AC85" s="41"/>
      <c r="AD85" s="41">
        <f t="shared" si="11"/>
        <v>33</v>
      </c>
      <c r="AE85" s="43">
        <f t="shared" si="12"/>
        <v>6.2618595825426948E-2</v>
      </c>
    </row>
    <row r="86" spans="1:31" x14ac:dyDescent="0.25">
      <c r="A86" s="39" t="s">
        <v>108</v>
      </c>
      <c r="B86" s="40" t="s">
        <v>108</v>
      </c>
      <c r="C86" s="41">
        <v>11</v>
      </c>
      <c r="D86" s="41">
        <v>19</v>
      </c>
      <c r="E86" s="41">
        <f t="shared" si="13"/>
        <v>30</v>
      </c>
      <c r="F86" s="41"/>
      <c r="G86" s="42">
        <v>2</v>
      </c>
      <c r="H86" s="42"/>
      <c r="I86" s="42"/>
      <c r="J86" s="41"/>
      <c r="K86" s="41"/>
      <c r="L86" s="41"/>
      <c r="M86" s="41"/>
      <c r="N86" s="41"/>
      <c r="O86" s="41"/>
      <c r="P86" s="41"/>
      <c r="Q86" s="41">
        <v>1</v>
      </c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>
        <v>27</v>
      </c>
      <c r="AC86" s="41"/>
      <c r="AD86" s="41">
        <f t="shared" si="11"/>
        <v>30</v>
      </c>
      <c r="AE86" s="43">
        <f t="shared" si="12"/>
        <v>5.6925996204933584E-2</v>
      </c>
    </row>
    <row r="87" spans="1:31" x14ac:dyDescent="0.25">
      <c r="A87" s="39" t="s">
        <v>106</v>
      </c>
      <c r="B87" s="40" t="s">
        <v>111</v>
      </c>
      <c r="C87" s="41">
        <v>24</v>
      </c>
      <c r="D87" s="41">
        <v>19</v>
      </c>
      <c r="E87" s="41">
        <f t="shared" si="13"/>
        <v>43</v>
      </c>
      <c r="F87" s="41"/>
      <c r="G87" s="42"/>
      <c r="H87" s="42"/>
      <c r="I87" s="42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>
        <v>43</v>
      </c>
      <c r="AD87" s="41">
        <f t="shared" si="11"/>
        <v>43</v>
      </c>
      <c r="AE87" s="43">
        <f t="shared" si="12"/>
        <v>8.1593927893738136E-2</v>
      </c>
    </row>
    <row r="88" spans="1:31" x14ac:dyDescent="0.25">
      <c r="A88" s="39" t="s">
        <v>108</v>
      </c>
      <c r="B88" s="65" t="s">
        <v>112</v>
      </c>
      <c r="C88" s="41">
        <v>14</v>
      </c>
      <c r="D88" s="41">
        <v>31</v>
      </c>
      <c r="E88" s="41">
        <f t="shared" si="13"/>
        <v>45</v>
      </c>
      <c r="F88" s="41"/>
      <c r="G88" s="42"/>
      <c r="H88" s="42"/>
      <c r="I88" s="42"/>
      <c r="J88" s="41"/>
      <c r="K88" s="41"/>
      <c r="L88" s="41"/>
      <c r="M88" s="41"/>
      <c r="N88" s="41"/>
      <c r="O88" s="41">
        <v>7</v>
      </c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>
        <v>38</v>
      </c>
      <c r="AC88" s="41"/>
      <c r="AD88" s="41">
        <f t="shared" si="11"/>
        <v>45</v>
      </c>
      <c r="AE88" s="43">
        <f t="shared" si="12"/>
        <v>8.5388994307400379E-2</v>
      </c>
    </row>
    <row r="89" spans="1:31" x14ac:dyDescent="0.25">
      <c r="A89" s="39" t="s">
        <v>106</v>
      </c>
      <c r="B89" s="65" t="s">
        <v>113</v>
      </c>
      <c r="C89" s="41">
        <v>28</v>
      </c>
      <c r="D89" s="41">
        <v>32</v>
      </c>
      <c r="E89" s="41">
        <f t="shared" si="13"/>
        <v>60</v>
      </c>
      <c r="F89" s="41"/>
      <c r="G89" s="42"/>
      <c r="H89" s="42"/>
      <c r="I89" s="42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>
        <v>60</v>
      </c>
      <c r="AC89" s="41"/>
      <c r="AD89" s="41">
        <f t="shared" si="11"/>
        <v>60</v>
      </c>
      <c r="AE89" s="43">
        <f t="shared" si="12"/>
        <v>0.11385199240986717</v>
      </c>
    </row>
    <row r="90" spans="1:31" x14ac:dyDescent="0.25">
      <c r="A90" s="39" t="s">
        <v>108</v>
      </c>
      <c r="B90" s="40" t="s">
        <v>114</v>
      </c>
      <c r="C90" s="41">
        <v>24</v>
      </c>
      <c r="D90" s="41">
        <v>23</v>
      </c>
      <c r="E90" s="41">
        <f t="shared" si="13"/>
        <v>47</v>
      </c>
      <c r="F90" s="41"/>
      <c r="G90" s="42"/>
      <c r="H90" s="42"/>
      <c r="I90" s="42"/>
      <c r="J90" s="41"/>
      <c r="K90" s="41"/>
      <c r="L90" s="41"/>
      <c r="M90" s="41"/>
      <c r="N90" s="41"/>
      <c r="O90" s="41"/>
      <c r="P90" s="41"/>
      <c r="Q90" s="41">
        <v>47</v>
      </c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>
        <f t="shared" si="11"/>
        <v>47</v>
      </c>
      <c r="AE90" s="43">
        <f t="shared" si="12"/>
        <v>8.9184060721062622E-2</v>
      </c>
    </row>
    <row r="91" spans="1:31" x14ac:dyDescent="0.25">
      <c r="A91" s="39" t="s">
        <v>106</v>
      </c>
      <c r="B91" s="40" t="s">
        <v>115</v>
      </c>
      <c r="C91" s="41">
        <v>15</v>
      </c>
      <c r="D91" s="41">
        <v>15</v>
      </c>
      <c r="E91" s="41">
        <f t="shared" si="13"/>
        <v>30</v>
      </c>
      <c r="F91" s="41"/>
      <c r="G91" s="42"/>
      <c r="H91" s="42"/>
      <c r="I91" s="42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>
        <v>30</v>
      </c>
      <c r="AC91" s="41"/>
      <c r="AD91" s="41">
        <f t="shared" si="11"/>
        <v>30</v>
      </c>
      <c r="AE91" s="43">
        <f t="shared" si="12"/>
        <v>5.6925996204933584E-2</v>
      </c>
    </row>
    <row r="92" spans="1:31" x14ac:dyDescent="0.25">
      <c r="A92" s="39" t="s">
        <v>106</v>
      </c>
      <c r="B92" s="40" t="s">
        <v>116</v>
      </c>
      <c r="C92" s="41">
        <v>23</v>
      </c>
      <c r="D92" s="41">
        <v>20</v>
      </c>
      <c r="E92" s="41">
        <f t="shared" si="13"/>
        <v>43</v>
      </c>
      <c r="F92" s="41"/>
      <c r="G92" s="42"/>
      <c r="H92" s="42"/>
      <c r="I92" s="42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B92" s="41">
        <v>43</v>
      </c>
      <c r="AC92" s="41"/>
      <c r="AD92" s="41">
        <f t="shared" si="11"/>
        <v>43</v>
      </c>
      <c r="AE92" s="43">
        <f t="shared" si="12"/>
        <v>8.1593927893738136E-2</v>
      </c>
    </row>
    <row r="93" spans="1:31" x14ac:dyDescent="0.25">
      <c r="A93" s="39" t="s">
        <v>106</v>
      </c>
      <c r="B93" s="40" t="s">
        <v>117</v>
      </c>
      <c r="C93" s="41">
        <v>15</v>
      </c>
      <c r="D93" s="41">
        <v>24</v>
      </c>
      <c r="E93" s="41">
        <f t="shared" si="13"/>
        <v>39</v>
      </c>
      <c r="F93" s="41"/>
      <c r="G93" s="42"/>
      <c r="H93" s="42"/>
      <c r="I93" s="42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>
        <v>39</v>
      </c>
      <c r="AC93" s="41"/>
      <c r="AD93" s="41">
        <f t="shared" si="11"/>
        <v>39</v>
      </c>
      <c r="AE93" s="43">
        <f t="shared" si="12"/>
        <v>7.4003795066413663E-2</v>
      </c>
    </row>
    <row r="94" spans="1:31" ht="15.75" customHeight="1" x14ac:dyDescent="0.25">
      <c r="A94" s="39" t="s">
        <v>106</v>
      </c>
      <c r="B94" s="40" t="s">
        <v>118</v>
      </c>
      <c r="C94" s="41">
        <v>22</v>
      </c>
      <c r="D94" s="41">
        <v>14</v>
      </c>
      <c r="E94" s="41">
        <f t="shared" si="13"/>
        <v>36</v>
      </c>
      <c r="F94" s="41"/>
      <c r="G94" s="42"/>
      <c r="H94" s="42"/>
      <c r="I94" s="42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  <c r="AB94" s="41">
        <v>36</v>
      </c>
      <c r="AC94" s="41"/>
      <c r="AD94" s="41">
        <f t="shared" si="11"/>
        <v>36</v>
      </c>
      <c r="AE94" s="43">
        <f t="shared" si="12"/>
        <v>6.8311195445920306E-2</v>
      </c>
    </row>
    <row r="95" spans="1:31" x14ac:dyDescent="0.25">
      <c r="A95" s="39" t="s">
        <v>106</v>
      </c>
      <c r="B95" s="65" t="s">
        <v>121</v>
      </c>
      <c r="C95" s="41">
        <v>19</v>
      </c>
      <c r="D95" s="41">
        <v>15</v>
      </c>
      <c r="E95" s="41">
        <f>SUM(C95:D95)</f>
        <v>34</v>
      </c>
      <c r="F95" s="41"/>
      <c r="G95" s="42"/>
      <c r="H95" s="42"/>
      <c r="I95" s="42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  <c r="AB95" s="41">
        <v>34</v>
      </c>
      <c r="AC95" s="41"/>
      <c r="AD95" s="41">
        <f>SUM(F95:AC95)</f>
        <v>34</v>
      </c>
      <c r="AE95" s="43">
        <f t="shared" si="12"/>
        <v>6.4516129032258063E-2</v>
      </c>
    </row>
    <row r="96" spans="1:31" x14ac:dyDescent="0.25">
      <c r="A96" s="129" t="s">
        <v>62</v>
      </c>
      <c r="B96" s="129"/>
      <c r="C96" s="67">
        <f>SUM(C82:C95)</f>
        <v>264</v>
      </c>
      <c r="D96" s="67">
        <f>SUM(D82:D95)</f>
        <v>297</v>
      </c>
      <c r="E96" s="68">
        <f>SUM(E82:E95)</f>
        <v>561</v>
      </c>
      <c r="F96" s="130"/>
      <c r="G96" s="131"/>
      <c r="H96" s="131"/>
      <c r="I96" s="131"/>
      <c r="J96" s="131"/>
      <c r="K96" s="131"/>
      <c r="L96" s="131"/>
      <c r="M96" s="131"/>
      <c r="N96" s="131"/>
      <c r="O96" s="131"/>
      <c r="P96" s="131"/>
      <c r="Q96" s="131"/>
      <c r="R96" s="131"/>
      <c r="S96" s="131"/>
      <c r="T96" s="131"/>
      <c r="U96" s="131"/>
      <c r="V96" s="131"/>
      <c r="W96" s="131"/>
      <c r="X96" s="131"/>
      <c r="Y96" s="131"/>
      <c r="Z96" s="131"/>
      <c r="AA96" s="131"/>
      <c r="AB96" s="131"/>
      <c r="AC96" s="132"/>
      <c r="AD96" s="67">
        <f>SUM(AD82:AD95)</f>
        <v>561</v>
      </c>
      <c r="AE96" s="69">
        <f>SUM(AE82:AE94)</f>
        <v>1</v>
      </c>
    </row>
    <row r="97" spans="1:36" x14ac:dyDescent="0.25">
      <c r="C97" s="45"/>
      <c r="D97" s="45"/>
      <c r="E97" s="45"/>
      <c r="F97" s="45"/>
    </row>
    <row r="98" spans="1:36" hidden="1" x14ac:dyDescent="0.25">
      <c r="C98" s="45"/>
      <c r="D98" s="45"/>
      <c r="E98" s="45"/>
      <c r="F98" s="45"/>
    </row>
    <row r="99" spans="1:36" hidden="1" x14ac:dyDescent="0.25">
      <c r="C99" s="45"/>
      <c r="D99" s="45"/>
      <c r="E99" s="45"/>
      <c r="F99" s="45"/>
    </row>
    <row r="100" spans="1:36" hidden="1" x14ac:dyDescent="0.25">
      <c r="C100" s="45"/>
      <c r="D100" s="45"/>
      <c r="E100" s="45"/>
      <c r="F100" s="45"/>
    </row>
    <row r="101" spans="1:36" ht="18.75" x14ac:dyDescent="0.3">
      <c r="A101" s="128" t="s">
        <v>134</v>
      </c>
      <c r="B101" s="128"/>
      <c r="C101" s="128"/>
      <c r="D101" s="128"/>
      <c r="E101" s="128"/>
      <c r="F101" s="128"/>
      <c r="G101" s="128"/>
      <c r="H101" s="128"/>
      <c r="I101" s="128"/>
      <c r="J101" s="128"/>
      <c r="K101" s="128"/>
      <c r="L101" s="128"/>
      <c r="M101" s="128"/>
      <c r="N101" s="128"/>
      <c r="O101" s="128"/>
      <c r="P101" s="128"/>
      <c r="Q101" s="128"/>
      <c r="R101" s="128"/>
      <c r="S101" s="128"/>
      <c r="T101" s="128"/>
      <c r="U101" s="128"/>
      <c r="V101" s="128"/>
      <c r="W101" s="128"/>
      <c r="X101" s="128"/>
      <c r="Y101" s="128"/>
      <c r="Z101" s="128"/>
      <c r="AA101" s="128"/>
      <c r="AB101" s="128"/>
      <c r="AC101" s="128"/>
      <c r="AD101" s="128"/>
      <c r="AE101" s="128"/>
    </row>
    <row r="102" spans="1:36" x14ac:dyDescent="0.25">
      <c r="A102" s="136" t="s">
        <v>27</v>
      </c>
      <c r="B102" s="136" t="s">
        <v>31</v>
      </c>
      <c r="C102" s="137" t="s">
        <v>28</v>
      </c>
      <c r="D102" s="138"/>
      <c r="E102" s="139"/>
      <c r="F102" s="135" t="s">
        <v>24</v>
      </c>
      <c r="G102" s="135"/>
      <c r="H102" s="135"/>
      <c r="I102" s="135"/>
      <c r="J102" s="135"/>
      <c r="K102" s="135"/>
      <c r="L102" s="135"/>
      <c r="M102" s="135"/>
      <c r="N102" s="135"/>
      <c r="O102" s="135"/>
      <c r="P102" s="135"/>
      <c r="Q102" s="135"/>
      <c r="R102" s="135"/>
      <c r="S102" s="135"/>
      <c r="T102" s="135"/>
      <c r="U102" s="135"/>
      <c r="V102" s="135"/>
      <c r="W102" s="135"/>
      <c r="X102" s="135"/>
      <c r="Y102" s="135"/>
      <c r="Z102" s="135"/>
      <c r="AA102" s="135"/>
      <c r="AB102" s="135"/>
      <c r="AC102" s="135"/>
      <c r="AD102" s="133" t="s">
        <v>25</v>
      </c>
      <c r="AE102" s="140" t="s">
        <v>26</v>
      </c>
    </row>
    <row r="103" spans="1:36" ht="99.75" x14ac:dyDescent="0.25">
      <c r="A103" s="136"/>
      <c r="B103" s="136"/>
      <c r="C103" s="36" t="s">
        <v>30</v>
      </c>
      <c r="D103" s="36" t="s">
        <v>29</v>
      </c>
      <c r="E103" s="37" t="s">
        <v>25</v>
      </c>
      <c r="F103" s="38" t="s">
        <v>0</v>
      </c>
      <c r="G103" s="38" t="s">
        <v>1</v>
      </c>
      <c r="H103" s="38" t="s">
        <v>2</v>
      </c>
      <c r="I103" s="38" t="s">
        <v>3</v>
      </c>
      <c r="J103" s="38" t="s">
        <v>4</v>
      </c>
      <c r="K103" s="38" t="s">
        <v>5</v>
      </c>
      <c r="L103" s="38" t="s">
        <v>6</v>
      </c>
      <c r="M103" s="38" t="s">
        <v>7</v>
      </c>
      <c r="N103" s="38" t="s">
        <v>8</v>
      </c>
      <c r="O103" s="38" t="s">
        <v>9</v>
      </c>
      <c r="P103" s="38" t="s">
        <v>10</v>
      </c>
      <c r="Q103" s="38" t="s">
        <v>11</v>
      </c>
      <c r="R103" s="38" t="s">
        <v>12</v>
      </c>
      <c r="S103" s="38" t="s">
        <v>13</v>
      </c>
      <c r="T103" s="38" t="s">
        <v>14</v>
      </c>
      <c r="U103" s="38" t="s">
        <v>15</v>
      </c>
      <c r="V103" s="38" t="s">
        <v>16</v>
      </c>
      <c r="W103" s="38" t="s">
        <v>17</v>
      </c>
      <c r="X103" s="38" t="s">
        <v>18</v>
      </c>
      <c r="Y103" s="38" t="s">
        <v>19</v>
      </c>
      <c r="Z103" s="38" t="s">
        <v>20</v>
      </c>
      <c r="AA103" s="38" t="s">
        <v>21</v>
      </c>
      <c r="AB103" s="38" t="s">
        <v>22</v>
      </c>
      <c r="AC103" s="38" t="s">
        <v>23</v>
      </c>
      <c r="AD103" s="134"/>
      <c r="AE103" s="141"/>
      <c r="AJ103" s="35" t="s">
        <v>158</v>
      </c>
    </row>
    <row r="104" spans="1:36" x14ac:dyDescent="0.25">
      <c r="A104" s="39" t="s">
        <v>119</v>
      </c>
      <c r="B104" s="65" t="s">
        <v>120</v>
      </c>
      <c r="C104" s="41">
        <v>25</v>
      </c>
      <c r="D104" s="41">
        <v>12</v>
      </c>
      <c r="E104" s="41">
        <f>SUM(C104:D104)</f>
        <v>37</v>
      </c>
      <c r="F104" s="42"/>
      <c r="G104" s="42"/>
      <c r="H104" s="42"/>
      <c r="I104" s="42"/>
      <c r="J104" s="41"/>
      <c r="K104" s="41"/>
      <c r="L104" s="41"/>
      <c r="M104" s="41"/>
      <c r="N104" s="41"/>
      <c r="O104" s="41"/>
      <c r="P104" s="41"/>
      <c r="Q104" s="41">
        <v>8</v>
      </c>
      <c r="R104" s="41"/>
      <c r="S104" s="41"/>
      <c r="T104" s="41"/>
      <c r="U104" s="41"/>
      <c r="V104" s="41"/>
      <c r="W104" s="41"/>
      <c r="X104" s="41"/>
      <c r="Y104" s="41"/>
      <c r="Z104" s="41"/>
      <c r="AA104" s="41"/>
      <c r="AB104" s="41">
        <v>29</v>
      </c>
      <c r="AC104" s="41"/>
      <c r="AD104" s="41">
        <f>SUM(F104:AC104)</f>
        <v>37</v>
      </c>
      <c r="AE104" s="43">
        <f>SUM(AD104)/SUM($AD$104:$AD$115)</f>
        <v>7.1153846153846151E-2</v>
      </c>
    </row>
    <row r="105" spans="1:36" x14ac:dyDescent="0.25">
      <c r="A105" s="39" t="s">
        <v>122</v>
      </c>
      <c r="B105" s="40" t="s">
        <v>122</v>
      </c>
      <c r="C105" s="41">
        <v>16</v>
      </c>
      <c r="D105" s="41">
        <v>31</v>
      </c>
      <c r="E105" s="41">
        <f t="shared" ref="E105:E115" si="14">SUM(C105:D105)</f>
        <v>47</v>
      </c>
      <c r="F105" s="41"/>
      <c r="G105" s="42"/>
      <c r="H105" s="42"/>
      <c r="I105" s="42"/>
      <c r="J105" s="41"/>
      <c r="K105" s="41"/>
      <c r="L105" s="41"/>
      <c r="M105" s="41"/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1"/>
      <c r="Z105" s="41"/>
      <c r="AA105" s="41"/>
      <c r="AB105" s="41">
        <v>47</v>
      </c>
      <c r="AC105" s="41"/>
      <c r="AD105" s="41">
        <f t="shared" ref="AD105:AD115" si="15">SUM(F105:AC105)</f>
        <v>47</v>
      </c>
      <c r="AE105" s="43">
        <f>SUM(AD105)/SUM($AD$104:$AD$115)</f>
        <v>9.0384615384615383E-2</v>
      </c>
    </row>
    <row r="106" spans="1:36" x14ac:dyDescent="0.25">
      <c r="A106" s="39" t="s">
        <v>122</v>
      </c>
      <c r="B106" s="40" t="s">
        <v>123</v>
      </c>
      <c r="C106" s="41">
        <v>18</v>
      </c>
      <c r="D106" s="41">
        <v>20</v>
      </c>
      <c r="E106" s="41">
        <f t="shared" si="14"/>
        <v>38</v>
      </c>
      <c r="F106" s="41"/>
      <c r="G106" s="42"/>
      <c r="H106" s="42"/>
      <c r="I106" s="42"/>
      <c r="J106" s="41"/>
      <c r="K106" s="41"/>
      <c r="L106" s="41"/>
      <c r="M106" s="41"/>
      <c r="N106" s="41"/>
      <c r="O106" s="41"/>
      <c r="P106" s="41"/>
      <c r="Q106" s="41"/>
      <c r="R106" s="41"/>
      <c r="S106" s="41"/>
      <c r="T106" s="41"/>
      <c r="U106" s="41"/>
      <c r="V106" s="41"/>
      <c r="W106" s="41"/>
      <c r="X106" s="41"/>
      <c r="Y106" s="41"/>
      <c r="Z106" s="41"/>
      <c r="AA106" s="41"/>
      <c r="AB106" s="41">
        <v>38</v>
      </c>
      <c r="AC106" s="41"/>
      <c r="AD106" s="41">
        <f t="shared" si="15"/>
        <v>38</v>
      </c>
      <c r="AE106" s="43">
        <f>SUM(AD106)/SUM($AD$104:$AD$115)</f>
        <v>7.3076923076923081E-2</v>
      </c>
    </row>
    <row r="107" spans="1:36" ht="14.25" customHeight="1" x14ac:dyDescent="0.25">
      <c r="A107" s="39" t="s">
        <v>124</v>
      </c>
      <c r="B107" s="40" t="s">
        <v>125</v>
      </c>
      <c r="C107" s="41">
        <v>25</v>
      </c>
      <c r="D107" s="41">
        <v>23</v>
      </c>
      <c r="E107" s="41">
        <f t="shared" si="14"/>
        <v>48</v>
      </c>
      <c r="F107" s="41"/>
      <c r="G107" s="42"/>
      <c r="H107" s="42"/>
      <c r="I107" s="42"/>
      <c r="J107" s="41"/>
      <c r="K107" s="41"/>
      <c r="L107" s="41"/>
      <c r="M107" s="41"/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1"/>
      <c r="Z107" s="41"/>
      <c r="AA107" s="41"/>
      <c r="AB107" s="41">
        <v>48</v>
      </c>
      <c r="AC107" s="41"/>
      <c r="AD107" s="41">
        <f t="shared" si="15"/>
        <v>48</v>
      </c>
      <c r="AE107" s="43">
        <f>SUM(AD107)/SUM($AD$104:$AD$115)</f>
        <v>9.2307692307692313E-2</v>
      </c>
    </row>
    <row r="108" spans="1:36" x14ac:dyDescent="0.25">
      <c r="A108" s="39" t="s">
        <v>122</v>
      </c>
      <c r="B108" s="40" t="s">
        <v>126</v>
      </c>
      <c r="C108" s="41">
        <v>21</v>
      </c>
      <c r="D108" s="41">
        <v>29</v>
      </c>
      <c r="E108" s="41">
        <f t="shared" si="14"/>
        <v>50</v>
      </c>
      <c r="F108" s="41"/>
      <c r="G108" s="42"/>
      <c r="H108" s="42"/>
      <c r="I108" s="42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>
        <v>50</v>
      </c>
      <c r="AC108" s="41"/>
      <c r="AD108" s="41">
        <f t="shared" si="15"/>
        <v>50</v>
      </c>
      <c r="AE108" s="43">
        <f>SUM(AD108)/SUM($AD$104:$AD$115)</f>
        <v>9.6153846153846159E-2</v>
      </c>
    </row>
    <row r="109" spans="1:36" x14ac:dyDescent="0.25">
      <c r="A109" s="39" t="s">
        <v>122</v>
      </c>
      <c r="B109" s="40" t="s">
        <v>127</v>
      </c>
      <c r="C109" s="41">
        <v>23</v>
      </c>
      <c r="D109" s="41">
        <v>19</v>
      </c>
      <c r="E109" s="41">
        <f t="shared" si="14"/>
        <v>42</v>
      </c>
      <c r="F109" s="41"/>
      <c r="G109" s="42"/>
      <c r="H109" s="42"/>
      <c r="I109" s="42"/>
      <c r="J109" s="41"/>
      <c r="K109" s="41"/>
      <c r="L109" s="41"/>
      <c r="M109" s="41"/>
      <c r="N109" s="41"/>
      <c r="O109" s="41"/>
      <c r="P109" s="41"/>
      <c r="Q109" s="41"/>
      <c r="R109" s="41"/>
      <c r="S109" s="41">
        <v>38</v>
      </c>
      <c r="T109" s="41"/>
      <c r="U109" s="41"/>
      <c r="V109" s="41"/>
      <c r="W109" s="41"/>
      <c r="X109" s="41"/>
      <c r="Y109" s="41"/>
      <c r="Z109" s="41"/>
      <c r="AA109" s="41"/>
      <c r="AB109" s="41">
        <v>3</v>
      </c>
      <c r="AC109" s="41">
        <v>1</v>
      </c>
      <c r="AD109" s="41">
        <f t="shared" si="15"/>
        <v>42</v>
      </c>
      <c r="AE109" s="43">
        <f>SUM(AD109)/SUM($AD$104:$AD$115)</f>
        <v>8.0769230769230774E-2</v>
      </c>
    </row>
    <row r="110" spans="1:36" x14ac:dyDescent="0.25">
      <c r="A110" s="39" t="s">
        <v>122</v>
      </c>
      <c r="B110" s="40" t="s">
        <v>128</v>
      </c>
      <c r="C110" s="41">
        <v>18</v>
      </c>
      <c r="D110" s="41">
        <v>28</v>
      </c>
      <c r="E110" s="41">
        <f t="shared" si="14"/>
        <v>46</v>
      </c>
      <c r="F110" s="41"/>
      <c r="G110" s="42"/>
      <c r="H110" s="42"/>
      <c r="I110" s="42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>
        <v>46</v>
      </c>
      <c r="AC110" s="41"/>
      <c r="AD110" s="41">
        <f t="shared" si="15"/>
        <v>46</v>
      </c>
      <c r="AE110" s="43">
        <f>SUM(AD110)/SUM($AD$104:$AD$115)</f>
        <v>8.8461538461538466E-2</v>
      </c>
    </row>
    <row r="111" spans="1:36" x14ac:dyDescent="0.25">
      <c r="A111" s="39" t="s">
        <v>124</v>
      </c>
      <c r="B111" s="40" t="s">
        <v>129</v>
      </c>
      <c r="C111" s="41">
        <v>16</v>
      </c>
      <c r="D111" s="41">
        <v>23</v>
      </c>
      <c r="E111" s="41">
        <f t="shared" si="14"/>
        <v>39</v>
      </c>
      <c r="F111" s="41"/>
      <c r="G111" s="42"/>
      <c r="H111" s="42"/>
      <c r="I111" s="42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>
        <v>39</v>
      </c>
      <c r="AC111" s="41"/>
      <c r="AD111" s="41">
        <f t="shared" si="15"/>
        <v>39</v>
      </c>
      <c r="AE111" s="43">
        <f>SUM(AD111)/SUM($AD$104:$AD$115)</f>
        <v>7.4999999999999997E-2</v>
      </c>
    </row>
    <row r="112" spans="1:36" x14ac:dyDescent="0.25">
      <c r="A112" s="39" t="s">
        <v>124</v>
      </c>
      <c r="B112" s="40" t="s">
        <v>130</v>
      </c>
      <c r="C112" s="41">
        <v>13</v>
      </c>
      <c r="D112" s="41">
        <v>26</v>
      </c>
      <c r="E112" s="41">
        <f t="shared" si="14"/>
        <v>39</v>
      </c>
      <c r="F112" s="41"/>
      <c r="G112" s="42"/>
      <c r="H112" s="42"/>
      <c r="I112" s="42"/>
      <c r="J112" s="41"/>
      <c r="K112" s="41"/>
      <c r="L112" s="41"/>
      <c r="M112" s="41"/>
      <c r="N112" s="41"/>
      <c r="O112" s="41"/>
      <c r="P112" s="41">
        <v>1</v>
      </c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>
        <v>38</v>
      </c>
      <c r="AC112" s="41"/>
      <c r="AD112" s="41">
        <f t="shared" si="15"/>
        <v>39</v>
      </c>
      <c r="AE112" s="43">
        <f>SUM(AD112)/SUM($AD$104:$AD$115)</f>
        <v>7.4999999999999997E-2</v>
      </c>
    </row>
    <row r="113" spans="1:31" x14ac:dyDescent="0.25">
      <c r="A113" s="39" t="s">
        <v>122</v>
      </c>
      <c r="B113" s="40" t="s">
        <v>131</v>
      </c>
      <c r="C113" s="41">
        <v>19</v>
      </c>
      <c r="D113" s="41">
        <v>29</v>
      </c>
      <c r="E113" s="41">
        <f t="shared" si="14"/>
        <v>48</v>
      </c>
      <c r="F113" s="41"/>
      <c r="G113" s="42"/>
      <c r="H113" s="42"/>
      <c r="I113" s="42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>
        <v>48</v>
      </c>
      <c r="AC113" s="41"/>
      <c r="AD113" s="41">
        <f t="shared" si="15"/>
        <v>48</v>
      </c>
      <c r="AE113" s="43">
        <f>SUM(AD113)/SUM($AD$104:$AD$115)</f>
        <v>9.2307692307692313E-2</v>
      </c>
    </row>
    <row r="114" spans="1:31" x14ac:dyDescent="0.25">
      <c r="A114" s="39" t="s">
        <v>124</v>
      </c>
      <c r="B114" s="40" t="s">
        <v>132</v>
      </c>
      <c r="C114" s="41">
        <v>16</v>
      </c>
      <c r="D114" s="41">
        <v>14</v>
      </c>
      <c r="E114" s="41">
        <f t="shared" si="14"/>
        <v>30</v>
      </c>
      <c r="F114" s="41"/>
      <c r="G114" s="42"/>
      <c r="H114" s="42"/>
      <c r="I114" s="42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>
        <v>30</v>
      </c>
      <c r="AC114" s="41"/>
      <c r="AD114" s="41">
        <f t="shared" si="15"/>
        <v>30</v>
      </c>
      <c r="AE114" s="43">
        <f>SUM(AD114)/SUM($AD$104:$AD$115)</f>
        <v>5.7692307692307696E-2</v>
      </c>
    </row>
    <row r="115" spans="1:31" x14ac:dyDescent="0.25">
      <c r="A115" s="39" t="s">
        <v>119</v>
      </c>
      <c r="B115" s="40" t="s">
        <v>133</v>
      </c>
      <c r="C115" s="41">
        <v>19</v>
      </c>
      <c r="D115" s="41">
        <v>37</v>
      </c>
      <c r="E115" s="41">
        <f t="shared" si="14"/>
        <v>56</v>
      </c>
      <c r="F115" s="41"/>
      <c r="G115" s="42"/>
      <c r="H115" s="42"/>
      <c r="I115" s="42"/>
      <c r="J115" s="41"/>
      <c r="K115" s="41"/>
      <c r="L115" s="41"/>
      <c r="M115" s="41"/>
      <c r="N115" s="41"/>
      <c r="O115" s="41">
        <v>56</v>
      </c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>
        <f t="shared" si="15"/>
        <v>56</v>
      </c>
      <c r="AE115" s="43">
        <f>SUM(AD115)/SUM($AD$104:$AD$115)</f>
        <v>0.1076923076923077</v>
      </c>
    </row>
    <row r="116" spans="1:31" x14ac:dyDescent="0.25">
      <c r="A116" s="129" t="s">
        <v>62</v>
      </c>
      <c r="B116" s="129"/>
      <c r="C116" s="67">
        <f>SUM(C104:C115)</f>
        <v>229</v>
      </c>
      <c r="D116" s="67">
        <f>SUM(D104:D115)</f>
        <v>291</v>
      </c>
      <c r="E116" s="68">
        <f>SUM(E104:E115)</f>
        <v>520</v>
      </c>
      <c r="F116" s="130"/>
      <c r="G116" s="131"/>
      <c r="H116" s="131"/>
      <c r="I116" s="131"/>
      <c r="J116" s="131"/>
      <c r="K116" s="131"/>
      <c r="L116" s="131"/>
      <c r="M116" s="131"/>
      <c r="N116" s="131"/>
      <c r="O116" s="131"/>
      <c r="P116" s="131"/>
      <c r="Q116" s="131"/>
      <c r="R116" s="131"/>
      <c r="S116" s="131"/>
      <c r="T116" s="131"/>
      <c r="U116" s="131"/>
      <c r="V116" s="131"/>
      <c r="W116" s="131"/>
      <c r="X116" s="131"/>
      <c r="Y116" s="131"/>
      <c r="Z116" s="131"/>
      <c r="AA116" s="131"/>
      <c r="AB116" s="131"/>
      <c r="AC116" s="132"/>
      <c r="AD116" s="67">
        <f>SUM(AD104:AD115)</f>
        <v>520</v>
      </c>
      <c r="AE116" s="69">
        <f>SUM(AE104:AE115)</f>
        <v>1</v>
      </c>
    </row>
    <row r="117" spans="1:31" x14ac:dyDescent="0.25">
      <c r="C117" s="45"/>
      <c r="D117" s="45"/>
      <c r="E117" s="45"/>
      <c r="F117" s="45"/>
    </row>
    <row r="118" spans="1:31" x14ac:dyDescent="0.25">
      <c r="C118" s="45"/>
      <c r="D118" s="45"/>
      <c r="E118" s="45"/>
      <c r="F118" s="45"/>
    </row>
    <row r="119" spans="1:31" x14ac:dyDescent="0.25">
      <c r="C119" s="45"/>
      <c r="D119" s="45"/>
      <c r="E119" s="45"/>
      <c r="F119" s="45"/>
    </row>
    <row r="120" spans="1:31" x14ac:dyDescent="0.25">
      <c r="C120" s="45"/>
      <c r="D120" s="45"/>
      <c r="E120" s="45"/>
      <c r="F120" s="45"/>
    </row>
    <row r="121" spans="1:31" x14ac:dyDescent="0.25">
      <c r="C121" s="45"/>
      <c r="D121" s="45"/>
      <c r="E121" s="45"/>
      <c r="F121" s="45"/>
    </row>
    <row r="122" spans="1:31" x14ac:dyDescent="0.25">
      <c r="C122" s="45"/>
      <c r="D122" s="45"/>
      <c r="E122" s="45"/>
      <c r="F122" s="45"/>
    </row>
    <row r="123" spans="1:31" x14ac:dyDescent="0.25">
      <c r="C123" s="45"/>
      <c r="D123" s="45"/>
      <c r="E123" s="45"/>
      <c r="F123" s="45"/>
    </row>
    <row r="124" spans="1:31" x14ac:dyDescent="0.25">
      <c r="C124" s="45"/>
      <c r="D124" s="45"/>
      <c r="E124" s="45"/>
      <c r="F124" s="45"/>
    </row>
    <row r="125" spans="1:31" x14ac:dyDescent="0.25">
      <c r="C125" s="45"/>
      <c r="D125" s="45"/>
      <c r="E125" s="45"/>
      <c r="F125" s="45"/>
    </row>
    <row r="126" spans="1:31" x14ac:dyDescent="0.25">
      <c r="C126" s="45"/>
      <c r="D126" s="45"/>
      <c r="E126" s="45"/>
      <c r="F126" s="45"/>
    </row>
    <row r="127" spans="1:31" x14ac:dyDescent="0.25">
      <c r="C127" s="45"/>
      <c r="D127" s="45"/>
      <c r="E127" s="45"/>
      <c r="F127" s="45"/>
    </row>
    <row r="128" spans="1:31" x14ac:dyDescent="0.25">
      <c r="C128" s="45"/>
      <c r="D128" s="45"/>
      <c r="E128" s="45"/>
      <c r="F128" s="45"/>
    </row>
    <row r="129" spans="3:6" x14ac:dyDescent="0.25">
      <c r="C129" s="45"/>
      <c r="D129" s="45"/>
      <c r="E129" s="45"/>
      <c r="F129" s="45"/>
    </row>
    <row r="130" spans="3:6" x14ac:dyDescent="0.25">
      <c r="C130" s="45"/>
      <c r="D130" s="45"/>
      <c r="E130" s="45"/>
      <c r="F130" s="45"/>
    </row>
    <row r="131" spans="3:6" x14ac:dyDescent="0.25">
      <c r="C131" s="45"/>
      <c r="D131" s="45"/>
      <c r="E131" s="45"/>
      <c r="F131" s="45"/>
    </row>
    <row r="132" spans="3:6" x14ac:dyDescent="0.25">
      <c r="C132" s="45"/>
      <c r="D132" s="45"/>
      <c r="E132" s="45"/>
      <c r="F132" s="45"/>
    </row>
    <row r="133" spans="3:6" x14ac:dyDescent="0.25">
      <c r="C133" s="45"/>
      <c r="D133" s="45"/>
      <c r="E133" s="45"/>
      <c r="F133" s="45"/>
    </row>
    <row r="134" spans="3:6" x14ac:dyDescent="0.25">
      <c r="C134" s="45"/>
      <c r="D134" s="45"/>
      <c r="E134" s="45"/>
      <c r="F134" s="45"/>
    </row>
    <row r="135" spans="3:6" x14ac:dyDescent="0.25">
      <c r="C135" s="45"/>
      <c r="D135" s="45"/>
      <c r="E135" s="45"/>
      <c r="F135" s="45"/>
    </row>
    <row r="136" spans="3:6" x14ac:dyDescent="0.25">
      <c r="C136" s="45"/>
      <c r="D136" s="45"/>
      <c r="E136" s="45"/>
      <c r="F136" s="45"/>
    </row>
    <row r="137" spans="3:6" x14ac:dyDescent="0.25">
      <c r="C137" s="45"/>
      <c r="D137" s="45"/>
      <c r="E137" s="45"/>
      <c r="F137" s="45"/>
    </row>
    <row r="138" spans="3:6" x14ac:dyDescent="0.25">
      <c r="C138" s="45"/>
      <c r="D138" s="45"/>
      <c r="E138" s="45"/>
      <c r="F138" s="45"/>
    </row>
    <row r="139" spans="3:6" x14ac:dyDescent="0.25">
      <c r="C139" s="45"/>
      <c r="D139" s="45"/>
      <c r="E139" s="45"/>
      <c r="F139" s="45"/>
    </row>
    <row r="140" spans="3:6" x14ac:dyDescent="0.25">
      <c r="C140" s="45"/>
      <c r="D140" s="45"/>
      <c r="E140" s="45"/>
      <c r="F140" s="45"/>
    </row>
    <row r="141" spans="3:6" x14ac:dyDescent="0.25">
      <c r="C141" s="45"/>
      <c r="D141" s="45"/>
      <c r="E141" s="45"/>
      <c r="F141" s="45"/>
    </row>
    <row r="142" spans="3:6" x14ac:dyDescent="0.25">
      <c r="C142" s="45"/>
      <c r="D142" s="45"/>
      <c r="E142" s="45"/>
      <c r="F142" s="45"/>
    </row>
    <row r="143" spans="3:6" x14ac:dyDescent="0.25">
      <c r="C143" s="45"/>
      <c r="D143" s="45"/>
      <c r="E143" s="45"/>
      <c r="F143" s="45"/>
    </row>
    <row r="144" spans="3:6" x14ac:dyDescent="0.25">
      <c r="C144" s="45"/>
      <c r="D144" s="45"/>
      <c r="E144" s="45"/>
      <c r="F144" s="45"/>
    </row>
    <row r="145" spans="3:6" x14ac:dyDescent="0.25">
      <c r="C145" s="45"/>
      <c r="D145" s="45"/>
      <c r="E145" s="45"/>
      <c r="F145" s="45"/>
    </row>
    <row r="146" spans="3:6" x14ac:dyDescent="0.25">
      <c r="C146" s="45"/>
      <c r="D146" s="45"/>
      <c r="E146" s="45"/>
      <c r="F146" s="45"/>
    </row>
    <row r="147" spans="3:6" x14ac:dyDescent="0.25">
      <c r="C147" s="45"/>
      <c r="D147" s="45"/>
      <c r="E147" s="45"/>
      <c r="F147" s="45"/>
    </row>
    <row r="148" spans="3:6" x14ac:dyDescent="0.25">
      <c r="C148" s="45"/>
      <c r="D148" s="45"/>
      <c r="E148" s="45"/>
      <c r="F148" s="45"/>
    </row>
    <row r="149" spans="3:6" x14ac:dyDescent="0.25">
      <c r="C149" s="45"/>
      <c r="D149" s="45"/>
      <c r="E149" s="45"/>
      <c r="F149" s="45"/>
    </row>
    <row r="150" spans="3:6" x14ac:dyDescent="0.25">
      <c r="C150" s="45"/>
      <c r="D150" s="45"/>
      <c r="E150" s="45"/>
      <c r="F150" s="45"/>
    </row>
    <row r="151" spans="3:6" x14ac:dyDescent="0.25">
      <c r="C151" s="45"/>
      <c r="D151" s="45"/>
      <c r="E151" s="45"/>
      <c r="F151" s="45"/>
    </row>
    <row r="152" spans="3:6" x14ac:dyDescent="0.25">
      <c r="C152" s="45"/>
      <c r="D152" s="45"/>
      <c r="E152" s="45"/>
      <c r="F152" s="45"/>
    </row>
    <row r="153" spans="3:6" x14ac:dyDescent="0.25">
      <c r="C153" s="45"/>
      <c r="D153" s="45"/>
      <c r="E153" s="45"/>
      <c r="F153" s="45"/>
    </row>
    <row r="154" spans="3:6" x14ac:dyDescent="0.25">
      <c r="C154" s="45"/>
      <c r="D154" s="45"/>
      <c r="E154" s="45"/>
      <c r="F154" s="45"/>
    </row>
    <row r="155" spans="3:6" x14ac:dyDescent="0.25">
      <c r="C155" s="45"/>
      <c r="D155" s="45"/>
      <c r="E155" s="45"/>
      <c r="F155" s="45"/>
    </row>
    <row r="156" spans="3:6" x14ac:dyDescent="0.25">
      <c r="C156" s="45"/>
      <c r="D156" s="45"/>
      <c r="E156" s="45"/>
      <c r="F156" s="45"/>
    </row>
    <row r="157" spans="3:6" x14ac:dyDescent="0.25">
      <c r="C157" s="45"/>
      <c r="D157" s="45"/>
      <c r="E157" s="45"/>
      <c r="F157" s="45"/>
    </row>
    <row r="158" spans="3:6" x14ac:dyDescent="0.25">
      <c r="C158" s="45"/>
      <c r="D158" s="45"/>
      <c r="E158" s="45"/>
      <c r="F158" s="45"/>
    </row>
    <row r="159" spans="3:6" x14ac:dyDescent="0.25">
      <c r="C159" s="45"/>
      <c r="D159" s="45"/>
      <c r="E159" s="45"/>
      <c r="F159" s="45"/>
    </row>
    <row r="160" spans="3:6" x14ac:dyDescent="0.25">
      <c r="C160" s="45"/>
      <c r="D160" s="45"/>
      <c r="E160" s="45"/>
      <c r="F160" s="45"/>
    </row>
    <row r="161" spans="3:6" x14ac:dyDescent="0.25">
      <c r="C161" s="45"/>
      <c r="D161" s="45"/>
      <c r="E161" s="45"/>
      <c r="F161" s="45"/>
    </row>
    <row r="162" spans="3:6" x14ac:dyDescent="0.25">
      <c r="C162" s="45"/>
      <c r="D162" s="45"/>
      <c r="E162" s="45"/>
      <c r="F162" s="45"/>
    </row>
    <row r="163" spans="3:6" x14ac:dyDescent="0.25">
      <c r="C163" s="45"/>
      <c r="D163" s="45"/>
      <c r="E163" s="45"/>
      <c r="F163" s="45"/>
    </row>
    <row r="164" spans="3:6" x14ac:dyDescent="0.25">
      <c r="C164" s="45"/>
      <c r="D164" s="45"/>
      <c r="E164" s="45"/>
      <c r="F164" s="45"/>
    </row>
    <row r="165" spans="3:6" x14ac:dyDescent="0.25">
      <c r="C165" s="45"/>
      <c r="D165" s="45"/>
      <c r="E165" s="45"/>
      <c r="F165" s="45"/>
    </row>
    <row r="166" spans="3:6" x14ac:dyDescent="0.25">
      <c r="C166" s="45"/>
      <c r="D166" s="45"/>
      <c r="E166" s="45"/>
      <c r="F166" s="45"/>
    </row>
    <row r="167" spans="3:6" x14ac:dyDescent="0.25">
      <c r="C167" s="45"/>
      <c r="D167" s="45"/>
      <c r="E167" s="45"/>
      <c r="F167" s="45"/>
    </row>
    <row r="168" spans="3:6" x14ac:dyDescent="0.25">
      <c r="C168" s="45"/>
      <c r="D168" s="45"/>
      <c r="E168" s="45"/>
      <c r="F168" s="45"/>
    </row>
    <row r="169" spans="3:6" x14ac:dyDescent="0.25">
      <c r="C169" s="45"/>
      <c r="D169" s="45"/>
      <c r="E169" s="45"/>
      <c r="F169" s="45"/>
    </row>
    <row r="170" spans="3:6" x14ac:dyDescent="0.25">
      <c r="C170" s="45"/>
      <c r="D170" s="45"/>
      <c r="E170" s="45"/>
      <c r="F170" s="45"/>
    </row>
    <row r="171" spans="3:6" x14ac:dyDescent="0.25">
      <c r="C171" s="45"/>
      <c r="D171" s="45"/>
      <c r="E171" s="45"/>
      <c r="F171" s="45"/>
    </row>
    <row r="172" spans="3:6" x14ac:dyDescent="0.25">
      <c r="C172" s="45"/>
      <c r="D172" s="45"/>
      <c r="E172" s="45"/>
      <c r="F172" s="45"/>
    </row>
    <row r="173" spans="3:6" x14ac:dyDescent="0.25">
      <c r="C173" s="45"/>
      <c r="D173" s="45"/>
      <c r="E173" s="45"/>
      <c r="F173" s="45"/>
    </row>
    <row r="174" spans="3:6" x14ac:dyDescent="0.25">
      <c r="C174" s="45"/>
      <c r="D174" s="45"/>
      <c r="E174" s="45"/>
      <c r="F174" s="45"/>
    </row>
    <row r="175" spans="3:6" x14ac:dyDescent="0.25">
      <c r="C175" s="45"/>
      <c r="D175" s="45"/>
      <c r="E175" s="45"/>
      <c r="F175" s="45"/>
    </row>
    <row r="176" spans="3:6" x14ac:dyDescent="0.25">
      <c r="C176" s="45"/>
      <c r="D176" s="45"/>
      <c r="E176" s="45"/>
      <c r="F176" s="45"/>
    </row>
    <row r="177" spans="3:6" x14ac:dyDescent="0.25">
      <c r="C177" s="45"/>
      <c r="D177" s="45"/>
      <c r="E177" s="45"/>
      <c r="F177" s="45"/>
    </row>
    <row r="178" spans="3:6" x14ac:dyDescent="0.25">
      <c r="C178" s="45"/>
      <c r="D178" s="45"/>
      <c r="E178" s="45"/>
      <c r="F178" s="45"/>
    </row>
    <row r="179" spans="3:6" x14ac:dyDescent="0.25">
      <c r="C179" s="45"/>
      <c r="D179" s="45"/>
      <c r="E179" s="45"/>
      <c r="F179" s="45"/>
    </row>
    <row r="180" spans="3:6" x14ac:dyDescent="0.25">
      <c r="C180" s="45"/>
      <c r="D180" s="45"/>
      <c r="E180" s="45"/>
      <c r="F180" s="45"/>
    </row>
    <row r="181" spans="3:6" x14ac:dyDescent="0.25">
      <c r="C181" s="45"/>
      <c r="D181" s="45"/>
      <c r="E181" s="45"/>
      <c r="F181" s="45"/>
    </row>
    <row r="182" spans="3:6" x14ac:dyDescent="0.25">
      <c r="C182" s="45"/>
      <c r="D182" s="45"/>
      <c r="E182" s="45"/>
      <c r="F182" s="45"/>
    </row>
    <row r="183" spans="3:6" x14ac:dyDescent="0.25">
      <c r="C183" s="45"/>
      <c r="D183" s="45"/>
      <c r="E183" s="45"/>
      <c r="F183" s="45"/>
    </row>
    <row r="184" spans="3:6" x14ac:dyDescent="0.25">
      <c r="C184" s="45"/>
      <c r="D184" s="45"/>
      <c r="E184" s="45"/>
      <c r="F184" s="45"/>
    </row>
    <row r="185" spans="3:6" x14ac:dyDescent="0.25">
      <c r="C185" s="45"/>
      <c r="D185" s="45"/>
      <c r="E185" s="45"/>
      <c r="F185" s="45"/>
    </row>
    <row r="186" spans="3:6" x14ac:dyDescent="0.25">
      <c r="C186" s="45"/>
      <c r="D186" s="45"/>
      <c r="E186" s="45"/>
      <c r="F186" s="45"/>
    </row>
    <row r="187" spans="3:6" x14ac:dyDescent="0.25">
      <c r="C187" s="45"/>
      <c r="D187" s="45"/>
      <c r="E187" s="45"/>
      <c r="F187" s="45"/>
    </row>
    <row r="188" spans="3:6" x14ac:dyDescent="0.25">
      <c r="C188" s="45"/>
      <c r="D188" s="45"/>
      <c r="E188" s="45"/>
      <c r="F188" s="45"/>
    </row>
    <row r="189" spans="3:6" x14ac:dyDescent="0.25">
      <c r="C189" s="45"/>
      <c r="D189" s="45"/>
      <c r="E189" s="45"/>
      <c r="F189" s="45"/>
    </row>
    <row r="190" spans="3:6" x14ac:dyDescent="0.25">
      <c r="C190" s="45"/>
      <c r="D190" s="45"/>
      <c r="E190" s="45"/>
      <c r="F190" s="45"/>
    </row>
    <row r="191" spans="3:6" x14ac:dyDescent="0.25">
      <c r="C191" s="45"/>
      <c r="D191" s="45"/>
      <c r="E191" s="45"/>
      <c r="F191" s="45"/>
    </row>
    <row r="192" spans="3:6" x14ac:dyDescent="0.25">
      <c r="C192" s="45"/>
      <c r="D192" s="45"/>
      <c r="E192" s="45"/>
      <c r="F192" s="45"/>
    </row>
  </sheetData>
  <mergeCells count="55">
    <mergeCell ref="A77:B77"/>
    <mergeCell ref="F77:AC77"/>
    <mergeCell ref="A18:B18"/>
    <mergeCell ref="F18:AC18"/>
    <mergeCell ref="A56:B56"/>
    <mergeCell ref="F56:AC56"/>
    <mergeCell ref="A23:A37"/>
    <mergeCell ref="A58:AE58"/>
    <mergeCell ref="A59:A60"/>
    <mergeCell ref="B59:B60"/>
    <mergeCell ref="F59:AC59"/>
    <mergeCell ref="AD59:AD60"/>
    <mergeCell ref="AE59:AE60"/>
    <mergeCell ref="A40:AE40"/>
    <mergeCell ref="A41:A42"/>
    <mergeCell ref="B41:B42"/>
    <mergeCell ref="C80:E80"/>
    <mergeCell ref="A79:AE79"/>
    <mergeCell ref="A80:A81"/>
    <mergeCell ref="B80:B81"/>
    <mergeCell ref="F80:AC80"/>
    <mergeCell ref="AD80:AD81"/>
    <mergeCell ref="AE80:AE81"/>
    <mergeCell ref="A116:B116"/>
    <mergeCell ref="F116:AC116"/>
    <mergeCell ref="A96:B96"/>
    <mergeCell ref="F96:AC96"/>
    <mergeCell ref="A101:AE101"/>
    <mergeCell ref="A102:A103"/>
    <mergeCell ref="B102:B103"/>
    <mergeCell ref="F102:AC102"/>
    <mergeCell ref="AD102:AD103"/>
    <mergeCell ref="AE102:AE103"/>
    <mergeCell ref="C102:E102"/>
    <mergeCell ref="A2:AE2"/>
    <mergeCell ref="A3:A4"/>
    <mergeCell ref="B3:B4"/>
    <mergeCell ref="F3:AC3"/>
    <mergeCell ref="AD3:AD4"/>
    <mergeCell ref="AE3:AE4"/>
    <mergeCell ref="C3:E3"/>
    <mergeCell ref="F41:AC41"/>
    <mergeCell ref="AD41:AD42"/>
    <mergeCell ref="AE41:AE42"/>
    <mergeCell ref="C41:E41"/>
    <mergeCell ref="C59:E59"/>
    <mergeCell ref="A20:AE20"/>
    <mergeCell ref="A38:B38"/>
    <mergeCell ref="F38:AC38"/>
    <mergeCell ref="AD21:AD22"/>
    <mergeCell ref="F21:AC21"/>
    <mergeCell ref="A21:A22"/>
    <mergeCell ref="AE21:AE22"/>
    <mergeCell ref="B21:B22"/>
    <mergeCell ref="C21:E21"/>
  </mergeCells>
  <pageMargins left="0.23622047244094491" right="0.23622047244094491" top="0.74803149606299213" bottom="0.74803149606299213" header="0.31496062992125984" footer="0.31496062992125984"/>
  <pageSetup scale="65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General</vt:lpstr>
      <vt:lpstr>EDAD</vt:lpstr>
      <vt:lpstr>Departamento</vt:lpstr>
      <vt:lpstr>Regiones</vt:lpstr>
      <vt:lpstr>General!Área_de_impresión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Eva Leticia Muñoz Bautista</dc:creator>
  <cp:lastModifiedBy>Walter Alejandro Cardona Lemus</cp:lastModifiedBy>
  <cp:lastPrinted>2023-09-08T14:22:03Z</cp:lastPrinted>
  <dcterms:created xsi:type="dcterms:W3CDTF">2022-09-09T18:31:47Z</dcterms:created>
  <dcterms:modified xsi:type="dcterms:W3CDTF">2023-09-08T15:28:59Z</dcterms:modified>
</cp:coreProperties>
</file>